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ridgeorg-my.sharepoint.com/personal/mday_cambridge_org/Documents/Desktop/2023-05 TJ report for CUP/"/>
    </mc:Choice>
  </mc:AlternateContent>
  <xr:revisionPtr revIDLastSave="247" documentId="8_{EDDFC3C5-3D74-4A2E-8914-3893393BAE3E}" xr6:coauthVersionLast="47" xr6:coauthVersionMax="47" xr10:uidLastSave="{E8CCB5D1-9147-4128-A7A9-7B879AFAC09C}"/>
  <bookViews>
    <workbookView xWindow="-25125" yWindow="2280" windowWidth="25095" windowHeight="13710" firstSheet="1" activeTab="1" xr2:uid="{00000000-000D-0000-FFFF-FFFF00000000}"/>
  </bookViews>
  <sheets>
    <sheet name="Instructions" sheetId="4" r:id="rId1"/>
    <sheet name="CUP 2022 TJ report" sheetId="3" r:id="rId2"/>
    <sheet name="New TJs requests" sheetId="5" r:id="rId3"/>
  </sheets>
  <definedNames>
    <definedName name="_xlnm._FilterDatabase" localSheetId="1" hidden="1">'CUP 2022 TJ report'!$A$15:$Q$255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3" l="1"/>
  <c r="J16" i="3" s="1"/>
  <c r="K16" i="3" s="1"/>
  <c r="I251" i="3"/>
  <c r="I252" i="3"/>
  <c r="I253" i="3"/>
  <c r="I254" i="3"/>
  <c r="I255" i="3"/>
  <c r="E251" i="3"/>
  <c r="F251" i="3" s="1"/>
  <c r="E252" i="3"/>
  <c r="F252" i="3" s="1"/>
  <c r="E253" i="3"/>
  <c r="F253" i="3" s="1"/>
  <c r="E254" i="3"/>
  <c r="F254" i="3" s="1"/>
  <c r="E255" i="3"/>
  <c r="F255" i="3" s="1"/>
  <c r="I247" i="3"/>
  <c r="J247" i="3" s="1"/>
  <c r="K247" i="3" s="1"/>
  <c r="I248" i="3"/>
  <c r="J248" i="3" s="1"/>
  <c r="K248" i="3" s="1"/>
  <c r="I249" i="3"/>
  <c r="J249" i="3" s="1"/>
  <c r="K249" i="3" s="1"/>
  <c r="I250" i="3"/>
  <c r="J250" i="3" s="1"/>
  <c r="K250" i="3" s="1"/>
  <c r="E247" i="3"/>
  <c r="E248" i="3"/>
  <c r="E249" i="3"/>
  <c r="E250" i="3"/>
  <c r="I64" i="3"/>
  <c r="J64" i="3" s="1"/>
  <c r="K64" i="3" s="1"/>
  <c r="I65" i="3"/>
  <c r="J65" i="3" s="1"/>
  <c r="K65" i="3" s="1"/>
  <c r="I66" i="3"/>
  <c r="J66" i="3" s="1"/>
  <c r="K66" i="3" s="1"/>
  <c r="I67" i="3"/>
  <c r="J67" i="3" s="1"/>
  <c r="K67" i="3" s="1"/>
  <c r="I68" i="3"/>
  <c r="J68" i="3" s="1"/>
  <c r="K68" i="3" s="1"/>
  <c r="I69" i="3"/>
  <c r="J69" i="3" s="1"/>
  <c r="K69" i="3" s="1"/>
  <c r="I70" i="3"/>
  <c r="J70" i="3" s="1"/>
  <c r="K70" i="3" s="1"/>
  <c r="I71" i="3"/>
  <c r="J71" i="3" s="1"/>
  <c r="K71" i="3" s="1"/>
  <c r="I72" i="3"/>
  <c r="J72" i="3" s="1"/>
  <c r="K72" i="3" s="1"/>
  <c r="I73" i="3"/>
  <c r="J73" i="3" s="1"/>
  <c r="K73" i="3" s="1"/>
  <c r="I74" i="3"/>
  <c r="J74" i="3" s="1"/>
  <c r="K74" i="3" s="1"/>
  <c r="I75" i="3"/>
  <c r="J75" i="3" s="1"/>
  <c r="K75" i="3" s="1"/>
  <c r="I76" i="3"/>
  <c r="J76" i="3" s="1"/>
  <c r="K76" i="3" s="1"/>
  <c r="I77" i="3"/>
  <c r="J77" i="3" s="1"/>
  <c r="K77" i="3" s="1"/>
  <c r="I78" i="3"/>
  <c r="J78" i="3" s="1"/>
  <c r="K78" i="3" s="1"/>
  <c r="I79" i="3"/>
  <c r="J79" i="3" s="1"/>
  <c r="K79" i="3" s="1"/>
  <c r="I80" i="3"/>
  <c r="J80" i="3" s="1"/>
  <c r="K80" i="3" s="1"/>
  <c r="I81" i="3"/>
  <c r="J81" i="3" s="1"/>
  <c r="K81" i="3" s="1"/>
  <c r="I82" i="3"/>
  <c r="J82" i="3" s="1"/>
  <c r="K82" i="3" s="1"/>
  <c r="I83" i="3"/>
  <c r="J83" i="3" s="1"/>
  <c r="K83" i="3" s="1"/>
  <c r="I84" i="3"/>
  <c r="J84" i="3" s="1"/>
  <c r="K84" i="3" s="1"/>
  <c r="I85" i="3"/>
  <c r="J85" i="3" s="1"/>
  <c r="K85" i="3" s="1"/>
  <c r="I86" i="3"/>
  <c r="J86" i="3" s="1"/>
  <c r="K86" i="3" s="1"/>
  <c r="I87" i="3"/>
  <c r="J87" i="3" s="1"/>
  <c r="K87" i="3" s="1"/>
  <c r="I88" i="3"/>
  <c r="J88" i="3" s="1"/>
  <c r="K88" i="3" s="1"/>
  <c r="I89" i="3"/>
  <c r="J89" i="3" s="1"/>
  <c r="K89" i="3" s="1"/>
  <c r="I90" i="3"/>
  <c r="J90" i="3" s="1"/>
  <c r="K90" i="3" s="1"/>
  <c r="I91" i="3"/>
  <c r="J91" i="3" s="1"/>
  <c r="K91" i="3" s="1"/>
  <c r="I92" i="3"/>
  <c r="J92" i="3" s="1"/>
  <c r="K92" i="3" s="1"/>
  <c r="I93" i="3"/>
  <c r="J93" i="3" s="1"/>
  <c r="K93" i="3" s="1"/>
  <c r="I94" i="3"/>
  <c r="J94" i="3" s="1"/>
  <c r="K94" i="3" s="1"/>
  <c r="I95" i="3"/>
  <c r="J95" i="3" s="1"/>
  <c r="K95" i="3" s="1"/>
  <c r="I96" i="3"/>
  <c r="J96" i="3" s="1"/>
  <c r="K96" i="3" s="1"/>
  <c r="I97" i="3"/>
  <c r="J97" i="3" s="1"/>
  <c r="K97" i="3" s="1"/>
  <c r="I98" i="3"/>
  <c r="J98" i="3" s="1"/>
  <c r="K98" i="3" s="1"/>
  <c r="I99" i="3"/>
  <c r="J99" i="3" s="1"/>
  <c r="K99" i="3" s="1"/>
  <c r="I100" i="3"/>
  <c r="J100" i="3" s="1"/>
  <c r="K100" i="3" s="1"/>
  <c r="I101" i="3"/>
  <c r="J101" i="3" s="1"/>
  <c r="K101" i="3" s="1"/>
  <c r="I102" i="3"/>
  <c r="J102" i="3" s="1"/>
  <c r="K102" i="3" s="1"/>
  <c r="I103" i="3"/>
  <c r="J103" i="3" s="1"/>
  <c r="K103" i="3" s="1"/>
  <c r="I104" i="3"/>
  <c r="J104" i="3" s="1"/>
  <c r="K104" i="3" s="1"/>
  <c r="I105" i="3"/>
  <c r="J105" i="3" s="1"/>
  <c r="K105" i="3" s="1"/>
  <c r="I106" i="3"/>
  <c r="J106" i="3" s="1"/>
  <c r="K106" i="3" s="1"/>
  <c r="I107" i="3"/>
  <c r="J107" i="3" s="1"/>
  <c r="K107" i="3" s="1"/>
  <c r="I108" i="3"/>
  <c r="J108" i="3" s="1"/>
  <c r="K108" i="3" s="1"/>
  <c r="I109" i="3"/>
  <c r="J109" i="3" s="1"/>
  <c r="K109" i="3" s="1"/>
  <c r="I110" i="3"/>
  <c r="J110" i="3" s="1"/>
  <c r="K110" i="3" s="1"/>
  <c r="I111" i="3"/>
  <c r="J111" i="3" s="1"/>
  <c r="K111" i="3" s="1"/>
  <c r="I112" i="3"/>
  <c r="J112" i="3" s="1"/>
  <c r="K112" i="3" s="1"/>
  <c r="I113" i="3"/>
  <c r="J113" i="3" s="1"/>
  <c r="K113" i="3" s="1"/>
  <c r="I114" i="3"/>
  <c r="J114" i="3" s="1"/>
  <c r="K114" i="3" s="1"/>
  <c r="I115" i="3"/>
  <c r="J115" i="3" s="1"/>
  <c r="K115" i="3" s="1"/>
  <c r="I116" i="3"/>
  <c r="J116" i="3" s="1"/>
  <c r="K116" i="3" s="1"/>
  <c r="I117" i="3"/>
  <c r="J117" i="3" s="1"/>
  <c r="K117" i="3" s="1"/>
  <c r="I118" i="3"/>
  <c r="J118" i="3" s="1"/>
  <c r="K118" i="3" s="1"/>
  <c r="I119" i="3"/>
  <c r="J119" i="3" s="1"/>
  <c r="K119" i="3" s="1"/>
  <c r="I120" i="3"/>
  <c r="J120" i="3" s="1"/>
  <c r="K120" i="3" s="1"/>
  <c r="I121" i="3"/>
  <c r="J121" i="3" s="1"/>
  <c r="K121" i="3" s="1"/>
  <c r="I122" i="3"/>
  <c r="J122" i="3" s="1"/>
  <c r="K122" i="3" s="1"/>
  <c r="I123" i="3"/>
  <c r="J123" i="3" s="1"/>
  <c r="K123" i="3" s="1"/>
  <c r="I124" i="3"/>
  <c r="J124" i="3" s="1"/>
  <c r="K124" i="3" s="1"/>
  <c r="I125" i="3"/>
  <c r="J125" i="3" s="1"/>
  <c r="K125" i="3" s="1"/>
  <c r="I126" i="3"/>
  <c r="J126" i="3" s="1"/>
  <c r="K126" i="3" s="1"/>
  <c r="I127" i="3"/>
  <c r="J127" i="3" s="1"/>
  <c r="K127" i="3" s="1"/>
  <c r="I128" i="3"/>
  <c r="J128" i="3" s="1"/>
  <c r="K128" i="3" s="1"/>
  <c r="I129" i="3"/>
  <c r="J129" i="3" s="1"/>
  <c r="K129" i="3" s="1"/>
  <c r="I130" i="3"/>
  <c r="J130" i="3" s="1"/>
  <c r="K130" i="3" s="1"/>
  <c r="I131" i="3"/>
  <c r="J131" i="3" s="1"/>
  <c r="K131" i="3" s="1"/>
  <c r="I132" i="3"/>
  <c r="J132" i="3" s="1"/>
  <c r="K132" i="3" s="1"/>
  <c r="I133" i="3"/>
  <c r="J133" i="3" s="1"/>
  <c r="K133" i="3" s="1"/>
  <c r="I134" i="3"/>
  <c r="J134" i="3" s="1"/>
  <c r="K134" i="3" s="1"/>
  <c r="I135" i="3"/>
  <c r="J135" i="3" s="1"/>
  <c r="K135" i="3" s="1"/>
  <c r="I136" i="3"/>
  <c r="J136" i="3" s="1"/>
  <c r="K136" i="3" s="1"/>
  <c r="I137" i="3"/>
  <c r="J137" i="3" s="1"/>
  <c r="K137" i="3" s="1"/>
  <c r="I138" i="3"/>
  <c r="J138" i="3" s="1"/>
  <c r="K138" i="3" s="1"/>
  <c r="I139" i="3"/>
  <c r="J139" i="3" s="1"/>
  <c r="K139" i="3" s="1"/>
  <c r="I140" i="3"/>
  <c r="J140" i="3" s="1"/>
  <c r="K140" i="3" s="1"/>
  <c r="I141" i="3"/>
  <c r="J141" i="3" s="1"/>
  <c r="K141" i="3" s="1"/>
  <c r="I142" i="3"/>
  <c r="J142" i="3" s="1"/>
  <c r="K142" i="3" s="1"/>
  <c r="I143" i="3"/>
  <c r="J143" i="3" s="1"/>
  <c r="K143" i="3" s="1"/>
  <c r="I144" i="3"/>
  <c r="J144" i="3" s="1"/>
  <c r="K144" i="3" s="1"/>
  <c r="I145" i="3"/>
  <c r="J145" i="3" s="1"/>
  <c r="K145" i="3" s="1"/>
  <c r="I146" i="3"/>
  <c r="J146" i="3" s="1"/>
  <c r="K146" i="3" s="1"/>
  <c r="I147" i="3"/>
  <c r="J147" i="3" s="1"/>
  <c r="K147" i="3" s="1"/>
  <c r="I148" i="3"/>
  <c r="J148" i="3" s="1"/>
  <c r="K148" i="3" s="1"/>
  <c r="I149" i="3"/>
  <c r="J149" i="3" s="1"/>
  <c r="K149" i="3" s="1"/>
  <c r="I150" i="3"/>
  <c r="J150" i="3" s="1"/>
  <c r="K150" i="3" s="1"/>
  <c r="I151" i="3"/>
  <c r="J151" i="3" s="1"/>
  <c r="K151" i="3" s="1"/>
  <c r="I152" i="3"/>
  <c r="J152" i="3" s="1"/>
  <c r="K152" i="3" s="1"/>
  <c r="I153" i="3"/>
  <c r="J153" i="3" s="1"/>
  <c r="K153" i="3" s="1"/>
  <c r="I154" i="3"/>
  <c r="J154" i="3" s="1"/>
  <c r="K154" i="3" s="1"/>
  <c r="I155" i="3"/>
  <c r="J155" i="3" s="1"/>
  <c r="K155" i="3" s="1"/>
  <c r="I156" i="3"/>
  <c r="J156" i="3" s="1"/>
  <c r="K156" i="3" s="1"/>
  <c r="I157" i="3"/>
  <c r="J157" i="3" s="1"/>
  <c r="K157" i="3" s="1"/>
  <c r="J158" i="3"/>
  <c r="J159" i="3"/>
  <c r="I160" i="3"/>
  <c r="J160" i="3" s="1"/>
  <c r="K160" i="3" s="1"/>
  <c r="I161" i="3"/>
  <c r="J161" i="3" s="1"/>
  <c r="K161" i="3" s="1"/>
  <c r="I162" i="3"/>
  <c r="J162" i="3" s="1"/>
  <c r="K162" i="3" s="1"/>
  <c r="I163" i="3"/>
  <c r="J163" i="3" s="1"/>
  <c r="K163" i="3" s="1"/>
  <c r="I164" i="3"/>
  <c r="J164" i="3" s="1"/>
  <c r="K164" i="3" s="1"/>
  <c r="I165" i="3"/>
  <c r="J165" i="3" s="1"/>
  <c r="K165" i="3" s="1"/>
  <c r="I166" i="3"/>
  <c r="J166" i="3" s="1"/>
  <c r="K166" i="3" s="1"/>
  <c r="I167" i="3"/>
  <c r="J167" i="3" s="1"/>
  <c r="K167" i="3" s="1"/>
  <c r="I168" i="3"/>
  <c r="J168" i="3" s="1"/>
  <c r="K168" i="3" s="1"/>
  <c r="I169" i="3"/>
  <c r="J169" i="3" s="1"/>
  <c r="K169" i="3" s="1"/>
  <c r="I170" i="3"/>
  <c r="J170" i="3" s="1"/>
  <c r="K170" i="3" s="1"/>
  <c r="I171" i="3"/>
  <c r="J171" i="3" s="1"/>
  <c r="K171" i="3" s="1"/>
  <c r="I172" i="3"/>
  <c r="J172" i="3" s="1"/>
  <c r="K172" i="3" s="1"/>
  <c r="I173" i="3"/>
  <c r="J173" i="3" s="1"/>
  <c r="K173" i="3" s="1"/>
  <c r="I174" i="3"/>
  <c r="J174" i="3" s="1"/>
  <c r="K174" i="3" s="1"/>
  <c r="I175" i="3"/>
  <c r="J175" i="3" s="1"/>
  <c r="K175" i="3" s="1"/>
  <c r="I176" i="3"/>
  <c r="J176" i="3" s="1"/>
  <c r="K176" i="3" s="1"/>
  <c r="I177" i="3"/>
  <c r="J177" i="3" s="1"/>
  <c r="K177" i="3" s="1"/>
  <c r="I178" i="3"/>
  <c r="J178" i="3" s="1"/>
  <c r="K178" i="3" s="1"/>
  <c r="I179" i="3"/>
  <c r="J179" i="3" s="1"/>
  <c r="K179" i="3" s="1"/>
  <c r="I180" i="3"/>
  <c r="J180" i="3" s="1"/>
  <c r="K180" i="3" s="1"/>
  <c r="I181" i="3"/>
  <c r="J181" i="3" s="1"/>
  <c r="K181" i="3" s="1"/>
  <c r="I182" i="3"/>
  <c r="J182" i="3" s="1"/>
  <c r="K182" i="3" s="1"/>
  <c r="I183" i="3"/>
  <c r="J183" i="3" s="1"/>
  <c r="K183" i="3" s="1"/>
  <c r="I184" i="3"/>
  <c r="J184" i="3" s="1"/>
  <c r="K184" i="3" s="1"/>
  <c r="I185" i="3"/>
  <c r="J185" i="3" s="1"/>
  <c r="K185" i="3" s="1"/>
  <c r="I186" i="3"/>
  <c r="J186" i="3" s="1"/>
  <c r="K186" i="3" s="1"/>
  <c r="I187" i="3"/>
  <c r="J187" i="3" s="1"/>
  <c r="K187" i="3" s="1"/>
  <c r="I188" i="3"/>
  <c r="J188" i="3" s="1"/>
  <c r="K188" i="3" s="1"/>
  <c r="I189" i="3"/>
  <c r="J189" i="3" s="1"/>
  <c r="K189" i="3" s="1"/>
  <c r="I190" i="3"/>
  <c r="J190" i="3" s="1"/>
  <c r="K190" i="3" s="1"/>
  <c r="I191" i="3"/>
  <c r="J191" i="3" s="1"/>
  <c r="K191" i="3" s="1"/>
  <c r="I192" i="3"/>
  <c r="J192" i="3" s="1"/>
  <c r="K192" i="3" s="1"/>
  <c r="I193" i="3"/>
  <c r="J193" i="3" s="1"/>
  <c r="K193" i="3" s="1"/>
  <c r="I194" i="3"/>
  <c r="J194" i="3" s="1"/>
  <c r="K194" i="3" s="1"/>
  <c r="I195" i="3"/>
  <c r="J195" i="3" s="1"/>
  <c r="K195" i="3" s="1"/>
  <c r="I196" i="3"/>
  <c r="J196" i="3" s="1"/>
  <c r="K196" i="3" s="1"/>
  <c r="I197" i="3"/>
  <c r="J197" i="3" s="1"/>
  <c r="K197" i="3" s="1"/>
  <c r="I198" i="3"/>
  <c r="J198" i="3" s="1"/>
  <c r="K198" i="3" s="1"/>
  <c r="I199" i="3"/>
  <c r="J199" i="3" s="1"/>
  <c r="K199" i="3" s="1"/>
  <c r="I200" i="3"/>
  <c r="J200" i="3" s="1"/>
  <c r="K200" i="3" s="1"/>
  <c r="I201" i="3"/>
  <c r="J201" i="3" s="1"/>
  <c r="K201" i="3" s="1"/>
  <c r="I202" i="3"/>
  <c r="J202" i="3" s="1"/>
  <c r="K202" i="3" s="1"/>
  <c r="I203" i="3"/>
  <c r="J203" i="3" s="1"/>
  <c r="K203" i="3" s="1"/>
  <c r="I204" i="3"/>
  <c r="J204" i="3" s="1"/>
  <c r="K204" i="3" s="1"/>
  <c r="I205" i="3"/>
  <c r="J205" i="3" s="1"/>
  <c r="K205" i="3" s="1"/>
  <c r="I206" i="3"/>
  <c r="J206" i="3" s="1"/>
  <c r="K206" i="3" s="1"/>
  <c r="I207" i="3"/>
  <c r="J207" i="3" s="1"/>
  <c r="K207" i="3" s="1"/>
  <c r="I208" i="3"/>
  <c r="J208" i="3" s="1"/>
  <c r="K208" i="3" s="1"/>
  <c r="I209" i="3"/>
  <c r="J209" i="3" s="1"/>
  <c r="K209" i="3" s="1"/>
  <c r="I210" i="3"/>
  <c r="J210" i="3" s="1"/>
  <c r="K210" i="3" s="1"/>
  <c r="I211" i="3"/>
  <c r="J211" i="3" s="1"/>
  <c r="K211" i="3" s="1"/>
  <c r="I212" i="3"/>
  <c r="J212" i="3" s="1"/>
  <c r="K212" i="3" s="1"/>
  <c r="I213" i="3"/>
  <c r="J213" i="3" s="1"/>
  <c r="K213" i="3" s="1"/>
  <c r="I214" i="3"/>
  <c r="J214" i="3" s="1"/>
  <c r="K214" i="3" s="1"/>
  <c r="I215" i="3"/>
  <c r="J215" i="3" s="1"/>
  <c r="K215" i="3" s="1"/>
  <c r="I216" i="3"/>
  <c r="J216" i="3" s="1"/>
  <c r="K216" i="3" s="1"/>
  <c r="I217" i="3"/>
  <c r="J217" i="3" s="1"/>
  <c r="K217" i="3" s="1"/>
  <c r="I218" i="3"/>
  <c r="J218" i="3" s="1"/>
  <c r="K218" i="3" s="1"/>
  <c r="I219" i="3"/>
  <c r="J219" i="3" s="1"/>
  <c r="K219" i="3" s="1"/>
  <c r="I220" i="3"/>
  <c r="J220" i="3" s="1"/>
  <c r="K220" i="3" s="1"/>
  <c r="I221" i="3"/>
  <c r="J221" i="3" s="1"/>
  <c r="K221" i="3" s="1"/>
  <c r="I222" i="3"/>
  <c r="J222" i="3" s="1"/>
  <c r="K222" i="3" s="1"/>
  <c r="I223" i="3"/>
  <c r="J223" i="3" s="1"/>
  <c r="K223" i="3" s="1"/>
  <c r="I224" i="3"/>
  <c r="J224" i="3" s="1"/>
  <c r="K224" i="3" s="1"/>
  <c r="I225" i="3"/>
  <c r="J225" i="3" s="1"/>
  <c r="K225" i="3" s="1"/>
  <c r="I226" i="3"/>
  <c r="J226" i="3" s="1"/>
  <c r="K226" i="3" s="1"/>
  <c r="I227" i="3"/>
  <c r="J227" i="3" s="1"/>
  <c r="K227" i="3" s="1"/>
  <c r="I228" i="3"/>
  <c r="J228" i="3" s="1"/>
  <c r="K228" i="3" s="1"/>
  <c r="I229" i="3"/>
  <c r="J229" i="3" s="1"/>
  <c r="K229" i="3" s="1"/>
  <c r="I230" i="3"/>
  <c r="J230" i="3" s="1"/>
  <c r="K230" i="3" s="1"/>
  <c r="I231" i="3"/>
  <c r="J231" i="3" s="1"/>
  <c r="K231" i="3" s="1"/>
  <c r="I232" i="3"/>
  <c r="J232" i="3" s="1"/>
  <c r="K232" i="3" s="1"/>
  <c r="I233" i="3"/>
  <c r="J233" i="3" s="1"/>
  <c r="K233" i="3" s="1"/>
  <c r="I234" i="3"/>
  <c r="J234" i="3" s="1"/>
  <c r="K234" i="3" s="1"/>
  <c r="I235" i="3"/>
  <c r="J235" i="3" s="1"/>
  <c r="K235" i="3" s="1"/>
  <c r="I236" i="3"/>
  <c r="J236" i="3" s="1"/>
  <c r="K236" i="3" s="1"/>
  <c r="I237" i="3"/>
  <c r="J237" i="3" s="1"/>
  <c r="K237" i="3" s="1"/>
  <c r="I238" i="3"/>
  <c r="J238" i="3" s="1"/>
  <c r="K238" i="3" s="1"/>
  <c r="I239" i="3"/>
  <c r="J239" i="3" s="1"/>
  <c r="K239" i="3" s="1"/>
  <c r="I240" i="3"/>
  <c r="J240" i="3" s="1"/>
  <c r="K240" i="3" s="1"/>
  <c r="I241" i="3"/>
  <c r="J241" i="3" s="1"/>
  <c r="K241" i="3" s="1"/>
  <c r="I242" i="3"/>
  <c r="J242" i="3" s="1"/>
  <c r="K242" i="3" s="1"/>
  <c r="I243" i="3"/>
  <c r="J243" i="3" s="1"/>
  <c r="K243" i="3" s="1"/>
  <c r="I244" i="3"/>
  <c r="J244" i="3" s="1"/>
  <c r="K244" i="3" s="1"/>
  <c r="I245" i="3"/>
  <c r="J245" i="3" s="1"/>
  <c r="K245" i="3" s="1"/>
  <c r="I246" i="3"/>
  <c r="J246" i="3" s="1"/>
  <c r="K246" i="3" s="1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4" i="5"/>
  <c r="F4" i="5"/>
  <c r="E5" i="5"/>
  <c r="F5" i="5"/>
  <c r="E6" i="5"/>
  <c r="F6" i="5"/>
  <c r="E7" i="5"/>
  <c r="F7" i="5"/>
  <c r="E8" i="5"/>
  <c r="F8" i="5"/>
  <c r="E9" i="5"/>
  <c r="F9" i="5"/>
  <c r="E10" i="5"/>
  <c r="F10" i="5"/>
  <c r="E11" i="5"/>
  <c r="F11" i="5"/>
  <c r="E12" i="5"/>
  <c r="F12" i="5"/>
  <c r="E13" i="5"/>
  <c r="F13" i="5"/>
  <c r="E14" i="5"/>
  <c r="F14" i="5"/>
  <c r="E15" i="5"/>
  <c r="F15" i="5"/>
  <c r="E16" i="5"/>
  <c r="F16" i="5"/>
  <c r="E17" i="5"/>
  <c r="F17" i="5"/>
  <c r="E18" i="5"/>
  <c r="F18" i="5"/>
  <c r="E19" i="5"/>
  <c r="F19" i="5"/>
  <c r="E20" i="5"/>
  <c r="F20" i="5"/>
  <c r="E21" i="5"/>
  <c r="F21" i="5"/>
  <c r="E22" i="5"/>
  <c r="F22" i="5"/>
  <c r="E23" i="5"/>
  <c r="F23" i="5"/>
  <c r="E24" i="5"/>
  <c r="F24" i="5"/>
  <c r="E25" i="5"/>
  <c r="F25" i="5"/>
  <c r="E26" i="5"/>
  <c r="F26" i="5"/>
  <c r="E27" i="5"/>
  <c r="F27" i="5"/>
  <c r="E28" i="5"/>
  <c r="F28" i="5"/>
  <c r="E29" i="5"/>
  <c r="F29" i="5"/>
  <c r="E30" i="5"/>
  <c r="F30" i="5"/>
  <c r="E31" i="5"/>
  <c r="F31" i="5"/>
  <c r="E32" i="5"/>
  <c r="F32" i="5"/>
  <c r="E33" i="5"/>
  <c r="F33" i="5"/>
  <c r="E34" i="5"/>
  <c r="F34" i="5"/>
  <c r="E35" i="5"/>
  <c r="F35" i="5"/>
  <c r="E36" i="5"/>
  <c r="F36" i="5"/>
  <c r="E37" i="5"/>
  <c r="F37" i="5"/>
  <c r="E38" i="5"/>
  <c r="F38" i="5"/>
  <c r="E39" i="5"/>
  <c r="F39" i="5"/>
  <c r="E40" i="5"/>
  <c r="F40" i="5"/>
  <c r="E41" i="5"/>
  <c r="F41" i="5"/>
  <c r="E42" i="5"/>
  <c r="F42" i="5"/>
  <c r="E43" i="5"/>
  <c r="F43" i="5"/>
  <c r="E44" i="5"/>
  <c r="F44" i="5"/>
  <c r="I17" i="3"/>
  <c r="J17" i="3" s="1"/>
  <c r="K17" i="3" s="1"/>
  <c r="I23" i="3"/>
  <c r="J23" i="3" s="1"/>
  <c r="K23" i="3" s="1"/>
  <c r="I18" i="3"/>
  <c r="J18" i="3" s="1"/>
  <c r="K18" i="3" s="1"/>
  <c r="I19" i="3"/>
  <c r="J19" i="3" s="1"/>
  <c r="K19" i="3" s="1"/>
  <c r="I20" i="3"/>
  <c r="J20" i="3" s="1"/>
  <c r="K20" i="3" s="1"/>
  <c r="I21" i="3"/>
  <c r="J21" i="3" s="1"/>
  <c r="K21" i="3" s="1"/>
  <c r="I22" i="3"/>
  <c r="J22" i="3" s="1"/>
  <c r="K22" i="3" s="1"/>
  <c r="I24" i="3"/>
  <c r="J24" i="3" s="1"/>
  <c r="K24" i="3" s="1"/>
  <c r="I25" i="3"/>
  <c r="J25" i="3" s="1"/>
  <c r="K25" i="3" s="1"/>
  <c r="I26" i="3"/>
  <c r="J26" i="3" s="1"/>
  <c r="K26" i="3" s="1"/>
  <c r="I27" i="3"/>
  <c r="J27" i="3" s="1"/>
  <c r="K27" i="3" s="1"/>
  <c r="I28" i="3"/>
  <c r="J28" i="3" s="1"/>
  <c r="K28" i="3" s="1"/>
  <c r="I29" i="3"/>
  <c r="J29" i="3" s="1"/>
  <c r="K29" i="3" s="1"/>
  <c r="I30" i="3"/>
  <c r="J30" i="3" s="1"/>
  <c r="K30" i="3" s="1"/>
  <c r="I31" i="3"/>
  <c r="J31" i="3" s="1"/>
  <c r="K31" i="3" s="1"/>
  <c r="I32" i="3"/>
  <c r="J32" i="3" s="1"/>
  <c r="K32" i="3" s="1"/>
  <c r="I33" i="3"/>
  <c r="J33" i="3" s="1"/>
  <c r="K33" i="3" s="1"/>
  <c r="I34" i="3"/>
  <c r="J34" i="3" s="1"/>
  <c r="K34" i="3" s="1"/>
  <c r="I35" i="3"/>
  <c r="J35" i="3" s="1"/>
  <c r="K35" i="3" s="1"/>
  <c r="I36" i="3"/>
  <c r="J36" i="3" s="1"/>
  <c r="K36" i="3" s="1"/>
  <c r="I37" i="3"/>
  <c r="J37" i="3" s="1"/>
  <c r="K37" i="3" s="1"/>
  <c r="I38" i="3"/>
  <c r="J38" i="3" s="1"/>
  <c r="K38" i="3" s="1"/>
  <c r="I39" i="3"/>
  <c r="J39" i="3" s="1"/>
  <c r="K39" i="3" s="1"/>
  <c r="I40" i="3"/>
  <c r="J40" i="3" s="1"/>
  <c r="K40" i="3" s="1"/>
  <c r="I41" i="3"/>
  <c r="J41" i="3" s="1"/>
  <c r="K41" i="3" s="1"/>
  <c r="I42" i="3"/>
  <c r="J42" i="3" s="1"/>
  <c r="K42" i="3" s="1"/>
  <c r="I43" i="3"/>
  <c r="J43" i="3" s="1"/>
  <c r="K43" i="3" s="1"/>
  <c r="I44" i="3"/>
  <c r="J44" i="3" s="1"/>
  <c r="K44" i="3" s="1"/>
  <c r="I45" i="3"/>
  <c r="J45" i="3" s="1"/>
  <c r="K45" i="3" s="1"/>
  <c r="I46" i="3"/>
  <c r="J46" i="3" s="1"/>
  <c r="K46" i="3" s="1"/>
  <c r="I47" i="3"/>
  <c r="J47" i="3" s="1"/>
  <c r="K47" i="3" s="1"/>
  <c r="I48" i="3"/>
  <c r="J48" i="3" s="1"/>
  <c r="K48" i="3" s="1"/>
  <c r="I49" i="3"/>
  <c r="J49" i="3" s="1"/>
  <c r="K49" i="3" s="1"/>
  <c r="I50" i="3"/>
  <c r="J50" i="3" s="1"/>
  <c r="K50" i="3" s="1"/>
  <c r="I51" i="3"/>
  <c r="J51" i="3" s="1"/>
  <c r="K51" i="3" s="1"/>
  <c r="I52" i="3"/>
  <c r="J52" i="3" s="1"/>
  <c r="K52" i="3" s="1"/>
  <c r="I53" i="3"/>
  <c r="J53" i="3" s="1"/>
  <c r="K53" i="3" s="1"/>
  <c r="I54" i="3"/>
  <c r="J54" i="3" s="1"/>
  <c r="K54" i="3" s="1"/>
  <c r="I55" i="3"/>
  <c r="J55" i="3" s="1"/>
  <c r="K55" i="3" s="1"/>
  <c r="I56" i="3"/>
  <c r="J56" i="3" s="1"/>
  <c r="K56" i="3" s="1"/>
  <c r="I57" i="3"/>
  <c r="J57" i="3" s="1"/>
  <c r="K57" i="3" s="1"/>
  <c r="I58" i="3"/>
  <c r="J58" i="3" s="1"/>
  <c r="K58" i="3" s="1"/>
  <c r="I59" i="3"/>
  <c r="J59" i="3" s="1"/>
  <c r="K59" i="3" s="1"/>
  <c r="I60" i="3"/>
  <c r="J60" i="3" s="1"/>
  <c r="K60" i="3" s="1"/>
  <c r="I61" i="3"/>
  <c r="J61" i="3" s="1"/>
  <c r="K61" i="3" s="1"/>
  <c r="I62" i="3"/>
  <c r="J62" i="3" s="1"/>
  <c r="K62" i="3" s="1"/>
  <c r="I63" i="3"/>
  <c r="J63" i="3" s="1"/>
  <c r="K63" i="3" s="1"/>
  <c r="J253" i="3" l="1"/>
  <c r="K253" i="3" s="1"/>
  <c r="J252" i="3"/>
  <c r="K252" i="3" s="1"/>
  <c r="J251" i="3"/>
  <c r="K251" i="3" s="1"/>
  <c r="J254" i="3"/>
  <c r="K254" i="3" s="1"/>
  <c r="J255" i="3"/>
  <c r="K255" i="3" s="1"/>
</calcChain>
</file>

<file path=xl/sharedStrings.xml><?xml version="1.0" encoding="utf-8"?>
<sst xmlns="http://schemas.openxmlformats.org/spreadsheetml/2006/main" count="871" uniqueCount="775">
  <si>
    <t>Instructions for completing the TJ Annual Report</t>
  </si>
  <si>
    <t>This workbook contains three worksheets.  
- The first is the current instructions.  
- The second, called “[Publisher Name] 2022 TJ report” where we require you to report on publishing activity in 2022 of your TJ’s.  
- The third, called “New TJs requests" is included for you to specify any new TJs that you would like to be considered for inclusion in the TJ programme.</t>
  </si>
  <si>
    <t>Publisher 2022 TJ report - worksheet</t>
  </si>
  <si>
    <t>In cell B10 enter the URL where you publicly disclose how institutions purchasing a subscription to a Transformative Journal will pay only for remaining subscription content</t>
  </si>
  <si>
    <t>In cell B11 enter the URL where information about your TJ KPIs are published</t>
  </si>
  <si>
    <t>Starting in Row 15 we have listed all your journals that have been awarded TJ status by cOAlition S.  If any are missing, please add additional rows as necessary.</t>
  </si>
  <si>
    <t xml:space="preserve">Your 2021 data (columns C-F) have been prepopulated using data you supplied in 2022. </t>
  </si>
  <si>
    <t>In column G enter the actual number of research articles, published in 2022 for that journal</t>
  </si>
  <si>
    <t>In column H enter the actual number of research articles published OA, CC BY in 2022 for that journal</t>
  </si>
  <si>
    <t>Columns I, J and K are calculated automatically.  Please do not edit these cells</t>
  </si>
  <si>
    <t>In columns L-O report, at the journal level on the reach of OA articles compared with subscription articles for each TJ</t>
  </si>
  <si>
    <t>New TJ's requests</t>
  </si>
  <si>
    <t>Please provide deatils of any new titles -- and their current OA penetration rate - you would like cOAlition S to consider adding to the TJ programme</t>
  </si>
  <si>
    <t>Returning the completed xls file</t>
  </si>
  <si>
    <t>Return the completed xls file to cOAlition S (robert.kiley@coalition-s.org), ASAP and no later than the 31st May 2023</t>
  </si>
  <si>
    <t>If you have any questions, mail us at info@coalition-s.org</t>
  </si>
  <si>
    <t>Template for 2022 annual reporting on Plan S 
approved Transformative Journals</t>
  </si>
  <si>
    <t>Send to info@coalition-s.org no later than 31st May 2023</t>
  </si>
  <si>
    <t>URL to page demonstrating how institutions purchasing a subscription to a Transformative Journal will pay only for remaining subscription content:</t>
  </si>
  <si>
    <t>URL where data below is published:</t>
  </si>
  <si>
    <t>2021 - Year 1 data [DO NOT EDIT]</t>
  </si>
  <si>
    <t xml:space="preserve">2022 - Year 2 data </t>
  </si>
  <si>
    <t>2023 - Year 3 targets</t>
  </si>
  <si>
    <t>Information on usage comparing subscription and OA content</t>
  </si>
  <si>
    <t>Name of journal </t>
  </si>
  <si>
    <t>ISSN </t>
  </si>
  <si>
    <t>Total number 
of articles published 
in 2021 
[As reported previously]</t>
  </si>
  <si>
    <t>Total 
number 
of articles published Open Access in 2021 [As 
reported previously]</t>
  </si>
  <si>
    <t>2021
OA penetration rate (Actual)</t>
  </si>
  <si>
    <t>2022 OA penetration rate target</t>
  </si>
  <si>
    <t xml:space="preserve">Total number 
of articles published 
in 2022
</t>
  </si>
  <si>
    <t>Total number 
of articles published Open Access in 2022</t>
  </si>
  <si>
    <t>Year 2 OA penetration rate (Actual)</t>
  </si>
  <si>
    <t>TJ target met 
Yes / No </t>
  </si>
  <si>
    <t>2023 OA Target (% of articles published OA)</t>
  </si>
  <si>
    <t>Average number 
of citations 
for subscription articles published 
in 2022</t>
  </si>
  <si>
    <t>Average number 
of downloads 
for subscription articles 
published 
in 2022</t>
  </si>
  <si>
    <t>Average number 
of citations 
for OA articles published 
in 2022</t>
  </si>
  <si>
    <t>Average number 
of downloads  for OA articles published 
in 2022</t>
  </si>
  <si>
    <t>Comments, observations</t>
  </si>
  <si>
    <t>Acta Neuropsychiatrica</t>
  </si>
  <si>
    <t>1601-5215, 0924-2708</t>
  </si>
  <si>
    <t>Acta Numerica</t>
  </si>
  <si>
    <t>1474-0508, 0962-4929</t>
  </si>
  <si>
    <t>Advances in Archaeological Practice</t>
  </si>
  <si>
    <t>2326-3768</t>
  </si>
  <si>
    <t>Africa</t>
  </si>
  <si>
    <t>1750-0184, 0001-9720</t>
  </si>
  <si>
    <t>Ageing and Society</t>
  </si>
  <si>
    <t>1469-1779, 0144-686X</t>
  </si>
  <si>
    <t>American Antiquity</t>
  </si>
  <si>
    <t>2325-5064, 0002-7316</t>
  </si>
  <si>
    <t>Ancient Mesoamerica</t>
  </si>
  <si>
    <t>1469-1787, 0956-5361</t>
  </si>
  <si>
    <t>Anglo-Saxon England</t>
  </si>
  <si>
    <t>1474-0532, 0263-6751</t>
  </si>
  <si>
    <t>Animal Health Research Reviews</t>
  </si>
  <si>
    <t>1475-2654, 1466-2523</t>
  </si>
  <si>
    <t>Annual Review of Applied Linguistics</t>
  </si>
  <si>
    <t>1471-6356, 0267-1905</t>
  </si>
  <si>
    <t>Antarctic Science</t>
  </si>
  <si>
    <t>1365-2079, 0954-1020</t>
  </si>
  <si>
    <t>Antiquity</t>
  </si>
  <si>
    <t>1745-1744, 0003-598X</t>
  </si>
  <si>
    <t>Applied Psycholinguistics</t>
  </si>
  <si>
    <t>1469-1817, 0142-7164</t>
  </si>
  <si>
    <t>Arabic Sciences and Philosophy</t>
  </si>
  <si>
    <t>1474-0524, 0957-4239</t>
  </si>
  <si>
    <t>Archaeological Dialogues</t>
  </si>
  <si>
    <t>1478-2294, 1380-2038</t>
  </si>
  <si>
    <t>Archaeological Reports</t>
  </si>
  <si>
    <t>2041-4102, 0570-6084</t>
  </si>
  <si>
    <t>Architectural Research Quarterly</t>
  </si>
  <si>
    <t>1474-0516, 1359-1355</t>
  </si>
  <si>
    <t>Artificial intelligence for engineering design analysis and manufacturing</t>
  </si>
  <si>
    <t>1469-1760, 0890-0604</t>
  </si>
  <si>
    <t>Asian Journal of Comparative Law</t>
  </si>
  <si>
    <t>1932-0205, 2194-6078</t>
  </si>
  <si>
    <t>Asian Journal of International Law</t>
  </si>
  <si>
    <t>2044-2521, 2044-2513</t>
  </si>
  <si>
    <t>Asian Journal of Law and Society</t>
  </si>
  <si>
    <t>2052-9023, 2052-9015</t>
  </si>
  <si>
    <t>Astin Bulletin</t>
  </si>
  <si>
    <t>1783-1350, 0515-0361</t>
  </si>
  <si>
    <t>Australasian Journal of Special and Inclusive Education</t>
  </si>
  <si>
    <t>2515-074X, 2515-0731</t>
  </si>
  <si>
    <t>Behavioural and Cognitive Psychotherapy</t>
  </si>
  <si>
    <t>1469-1833, 1352-4658</t>
  </si>
  <si>
    <t>Behavioural Public Policy</t>
  </si>
  <si>
    <t>2398-0648, 2398-063X</t>
  </si>
  <si>
    <t>Bilingualism Language and Cognition</t>
  </si>
  <si>
    <t>1469-1841, 1366-7289</t>
  </si>
  <si>
    <t>Bird Conservation International</t>
  </si>
  <si>
    <t>1474-0001, 0959-2709</t>
  </si>
  <si>
    <t>Britannia</t>
  </si>
  <si>
    <t>1753-5352, 0068-113X</t>
  </si>
  <si>
    <t>British Journal of Music Education</t>
  </si>
  <si>
    <t>1469-2104, 0265-0517</t>
  </si>
  <si>
    <t>British Journal Of Nutrition</t>
  </si>
  <si>
    <t>1475-2662, 0007-1145</t>
  </si>
  <si>
    <t>British Journal of Political Science</t>
  </si>
  <si>
    <t>1469-2112, 0007-1234</t>
  </si>
  <si>
    <t>Bulletin of Entomological Research</t>
  </si>
  <si>
    <t>1475-2670, 0007-4853</t>
  </si>
  <si>
    <t>Bulletin of Symbolic Logic</t>
  </si>
  <si>
    <t>1943-5894, 1079-8986</t>
  </si>
  <si>
    <t>Bulletin of the Australian Mathematical Society</t>
  </si>
  <si>
    <t>1755-1633, 0004-9727</t>
  </si>
  <si>
    <t>Business and Human Rights Journal</t>
  </si>
  <si>
    <t>2057-0201, 2057-0198</t>
  </si>
  <si>
    <t>Business and Politics</t>
  </si>
  <si>
    <t>1469-3569</t>
  </si>
  <si>
    <t>Cambridge Archaeological Journal</t>
  </si>
  <si>
    <t>1474-0540, 0959-7743</t>
  </si>
  <si>
    <t>Cambridge Opera Journal</t>
  </si>
  <si>
    <t>1474-0621, 0954-5867</t>
  </si>
  <si>
    <t>Cambridge Quarterly of Healthcare Ethics</t>
  </si>
  <si>
    <t>1469-2147, 0963-1801</t>
  </si>
  <si>
    <t>Cambridge yearbook of European legal studies</t>
  </si>
  <si>
    <t>2049-7636, 1528-8870</t>
  </si>
  <si>
    <t>Canadian Journal of Philosophy</t>
  </si>
  <si>
    <t>1911-0820, 0045-5091</t>
  </si>
  <si>
    <t>Canadian Journal on Aging / La Revue canadienne du vieillissement</t>
  </si>
  <si>
    <t>1710-1107, 0714-9808</t>
  </si>
  <si>
    <t>Cardiology in the Young</t>
  </si>
  <si>
    <t>1467-1107, 1047-9511</t>
  </si>
  <si>
    <t>Central European History</t>
  </si>
  <si>
    <t>1569-1616, 0008-9389</t>
  </si>
  <si>
    <t>Clay Minerals</t>
  </si>
  <si>
    <t>1471-8030, 0009-8558</t>
  </si>
  <si>
    <t>CNS Spectrums</t>
  </si>
  <si>
    <t>2165-6509, 1092-8529</t>
  </si>
  <si>
    <t>Combinatorics Probability Computing</t>
  </si>
  <si>
    <t>1469-2163, 0963-5483</t>
  </si>
  <si>
    <t>Comparative Studies in Society and History</t>
  </si>
  <si>
    <t>1475-2999, 0010-4175</t>
  </si>
  <si>
    <t>Contemporary European History</t>
  </si>
  <si>
    <t>1469-2171, 0960-7773</t>
  </si>
  <si>
    <t>Continuity and Change</t>
  </si>
  <si>
    <t>1469-218X, 0268-4160</t>
  </si>
  <si>
    <t>Development and Psychopathology</t>
  </si>
  <si>
    <t>1469-2198, 0954-5794</t>
  </si>
  <si>
    <t>Dialogue</t>
  </si>
  <si>
    <t>1759-0949, 0012-2173</t>
  </si>
  <si>
    <t>Disaster Medicine and Public Health Preparedness</t>
  </si>
  <si>
    <t>1938-744X, 1935-7893</t>
  </si>
  <si>
    <t>Early China</t>
  </si>
  <si>
    <t>2325-2324, 0362-5028</t>
  </si>
  <si>
    <t>Early Music History</t>
  </si>
  <si>
    <t>1474-0559, 0261-1279</t>
  </si>
  <si>
    <t>Econometric Theory</t>
  </si>
  <si>
    <t>1469-4360, 0266-4666</t>
  </si>
  <si>
    <t>Economics and Philosophy</t>
  </si>
  <si>
    <t>1474-0028, 0266-2671</t>
  </si>
  <si>
    <t>Eighteenth Century Music</t>
  </si>
  <si>
    <t>1478-5714, 1478-5706</t>
  </si>
  <si>
    <t>English Language and Linguistics</t>
  </si>
  <si>
    <t>1469-4379, 1360-6743</t>
  </si>
  <si>
    <t>English Today</t>
  </si>
  <si>
    <t>1474-0567, 0266-0784</t>
  </si>
  <si>
    <t>Environment and Development Economics</t>
  </si>
  <si>
    <t>1469-4395, 1355-770X</t>
  </si>
  <si>
    <t>Environmental Conservation</t>
  </si>
  <si>
    <t>1469-4387, 0376-8929</t>
  </si>
  <si>
    <t>Episteme</t>
  </si>
  <si>
    <t>1750-0117, 1742-3600</t>
  </si>
  <si>
    <t>Ergodic Theory and Dynamical Systems</t>
  </si>
  <si>
    <t>1469-4417, 0143-3857</t>
  </si>
  <si>
    <t>European Constitutional Law Review</t>
  </si>
  <si>
    <t>1744-5515, 1574-0196</t>
  </si>
  <si>
    <t>European Journal of Applied Mathematics</t>
  </si>
  <si>
    <t>1469-4425, 0956-7925</t>
  </si>
  <si>
    <t>European Journal of Archaeology</t>
  </si>
  <si>
    <t>1741-2722, 1461-9571</t>
  </si>
  <si>
    <t>European Journal of International Security</t>
  </si>
  <si>
    <t>2057-5645, 2057-5637</t>
  </si>
  <si>
    <t>European Journal of Risk Regulation</t>
  </si>
  <si>
    <t>2190-8249, 1867-299X</t>
  </si>
  <si>
    <t>European Political Science Review</t>
  </si>
  <si>
    <t>1755-7747, 1755-7739</t>
  </si>
  <si>
    <t>Experimental Agriculture</t>
  </si>
  <si>
    <t>1469-4441, 0014-4797</t>
  </si>
  <si>
    <t>Expert Reviews in Molecular Medicine</t>
  </si>
  <si>
    <t>1462-3994</t>
  </si>
  <si>
    <t>Financial History Review</t>
  </si>
  <si>
    <t>1474-0052, 0968-5650</t>
  </si>
  <si>
    <t>Geological Magazine</t>
  </si>
  <si>
    <t>1469-5081, 0016-7568</t>
  </si>
  <si>
    <t>Global Constitutionalism</t>
  </si>
  <si>
    <t>2045-3825, 2045-3817</t>
  </si>
  <si>
    <t>Government and Opposition</t>
  </si>
  <si>
    <t>1477-7053, 0017-257X</t>
  </si>
  <si>
    <t>Greece and Rome</t>
  </si>
  <si>
    <t>1477-4550, 0017-3835</t>
  </si>
  <si>
    <t>Harvard Theological Review</t>
  </si>
  <si>
    <t>1475-4517, 0017-8160</t>
  </si>
  <si>
    <t>Health Economics Policy and Law</t>
  </si>
  <si>
    <t>1744-134X, 1744-1331</t>
  </si>
  <si>
    <t>Hypatia</t>
  </si>
  <si>
    <t>1527-2001, 0887-5367</t>
  </si>
  <si>
    <t>Infection Control and Hospital Epidemiology</t>
  </si>
  <si>
    <t>1559-6834, 0899-823X</t>
  </si>
  <si>
    <t>International and Comparative Law Quarterly</t>
  </si>
  <si>
    <t>1471-6895, 0020-5893</t>
  </si>
  <si>
    <t>International Journal Middle East Studies</t>
  </si>
  <si>
    <t>1471-6380, 0020-7438</t>
  </si>
  <si>
    <t>International Journal of Asian Studies</t>
  </si>
  <si>
    <t>1479-5922, 1479-5914</t>
  </si>
  <si>
    <t>International Journal of Astrobiology</t>
  </si>
  <si>
    <t>1475-3006, 1473-5504</t>
  </si>
  <si>
    <t>International Journal of Law in Context</t>
  </si>
  <si>
    <t>1744-5531, 1744-5523</t>
  </si>
  <si>
    <t>International Journal of Microwave and Wireless Technologies</t>
  </si>
  <si>
    <t>1759-0795, 1759-0787</t>
  </si>
  <si>
    <t>International Journal of Technology Assessment in Health Care</t>
  </si>
  <si>
    <t>1471-6348, 0266-4623</t>
  </si>
  <si>
    <t>International Review of Social History</t>
  </si>
  <si>
    <t>1469-512X, 0020-8590</t>
  </si>
  <si>
    <t>International Theory</t>
  </si>
  <si>
    <t>1752-9727, 1752-9719</t>
  </si>
  <si>
    <t>Invasive Plant Science and Management</t>
  </si>
  <si>
    <t>1939-747X, 1939-7291</t>
  </si>
  <si>
    <t>Irish Historical Studies</t>
  </si>
  <si>
    <t>2056-4139, 0021-1214</t>
  </si>
  <si>
    <t>Irish Journal of Psychological Medicine</t>
  </si>
  <si>
    <t>2051-6967, 0790-9667</t>
  </si>
  <si>
    <t>Israel Law Review</t>
  </si>
  <si>
    <t>2047-9336, 0021-2237</t>
  </si>
  <si>
    <t>Italian Political Science Review/Rivista Italiana di Scienza Politica</t>
  </si>
  <si>
    <t>2057-4908, 0048-8402</t>
  </si>
  <si>
    <t>Itinerario</t>
  </si>
  <si>
    <t>2041-2827, 0165-1153</t>
  </si>
  <si>
    <t>Japanese Journal of Political Science</t>
  </si>
  <si>
    <t>1474-0060, 1468-1099</t>
  </si>
  <si>
    <t>Journal of American Studies</t>
  </si>
  <si>
    <t>1469-5154, 0021-8758</t>
  </si>
  <si>
    <t>Journal of Benefit-Cost Analysis</t>
  </si>
  <si>
    <t>2152-2812, 2194-5888</t>
  </si>
  <si>
    <t>Journal of Biosocial Science</t>
  </si>
  <si>
    <t>1469-7599, 0021-9320</t>
  </si>
  <si>
    <t>Journal of British Studies</t>
  </si>
  <si>
    <t>1545-6986, 0021-9371</t>
  </si>
  <si>
    <t>Journal of Child Language</t>
  </si>
  <si>
    <t>1469-7602, 0305-0009</t>
  </si>
  <si>
    <t>Journal of Chinese History</t>
  </si>
  <si>
    <t>2059-1640, 2059-1632</t>
  </si>
  <si>
    <t>Journal of Dairy Research</t>
  </si>
  <si>
    <t>1469-7629, 0022-0299</t>
  </si>
  <si>
    <t>Journal of Developmental Origins of Health and Disease</t>
  </si>
  <si>
    <t>2040-1752, 2040-1744</t>
  </si>
  <si>
    <t>Journal of Fluid Mechanics</t>
  </si>
  <si>
    <t>1469-7645, 0022-1120</t>
  </si>
  <si>
    <t>Journal of French Language Studies</t>
  </si>
  <si>
    <t>1474-0079, 0959-2695</t>
  </si>
  <si>
    <t>Journal of Functional Programming</t>
  </si>
  <si>
    <t>1469-7653, 0956-7968</t>
  </si>
  <si>
    <t>Journal of Global History</t>
  </si>
  <si>
    <t>1740-0236, 1740-0228</t>
  </si>
  <si>
    <t>Journal of Helminthology</t>
  </si>
  <si>
    <t>1475-2697, 0022-149X</t>
  </si>
  <si>
    <t>Journal of International and Comparative Social Policy</t>
  </si>
  <si>
    <t>2169-978X, 2169-9763</t>
  </si>
  <si>
    <t>Journal of Latin American Studies</t>
  </si>
  <si>
    <t>1469-767X, 0022-216X</t>
  </si>
  <si>
    <t>Journal of Law and Religion</t>
  </si>
  <si>
    <t>2163-3088, 0748-0814</t>
  </si>
  <si>
    <t>Journal of Linguistic Geography</t>
  </si>
  <si>
    <t>2049-7547</t>
  </si>
  <si>
    <t>Journal of Linguistics</t>
  </si>
  <si>
    <t>1469-7742, 0022-2267</t>
  </si>
  <si>
    <t>Journal of Navigation</t>
  </si>
  <si>
    <t>1469-7785, 0373-4633</t>
  </si>
  <si>
    <t>Journal of Paleontology</t>
  </si>
  <si>
    <t>1937-2337, 0022-3360</t>
  </si>
  <si>
    <t>Journal of Pension Economics and Finance</t>
  </si>
  <si>
    <t>1475-3022, 1474-7472</t>
  </si>
  <si>
    <t>Journal of Plasma Physics</t>
  </si>
  <si>
    <t>1469-7807, 0022-3778</t>
  </si>
  <si>
    <t>Journal of Public Policy</t>
  </si>
  <si>
    <t>1469-7815, 0143-814X</t>
  </si>
  <si>
    <t>Journal of Radiotherapy in Practice</t>
  </si>
  <si>
    <t>1467-1131, 1460-3969</t>
  </si>
  <si>
    <t>Journal of Roman Archaeology</t>
  </si>
  <si>
    <t>2331-5709, 1047-7594</t>
  </si>
  <si>
    <t>Journal of Social Policy</t>
  </si>
  <si>
    <t>1469-7823, 0047-2794</t>
  </si>
  <si>
    <t>Journal of Symbolic Logic</t>
  </si>
  <si>
    <t>1943-5886, 0022-4812</t>
  </si>
  <si>
    <t>Journal of the American Philosophical Association</t>
  </si>
  <si>
    <t>2053-4485, 2053-4477</t>
  </si>
  <si>
    <t>Journal of the Australian Mathematical Society</t>
  </si>
  <si>
    <t>1446-8107, 1446-7887</t>
  </si>
  <si>
    <t>Journal of the Institute of Mathematics of Jussieu</t>
  </si>
  <si>
    <t>1475-3030, 1474-7480</t>
  </si>
  <si>
    <t>Journal of the International Phonetic Association</t>
  </si>
  <si>
    <t>1475-3502, 0025-1003</t>
  </si>
  <si>
    <t>Journal of the Marine Biological Association of the United Kingdom</t>
  </si>
  <si>
    <t>1469-7769, 0025-3154</t>
  </si>
  <si>
    <t>Journal of the Royal Asiatic Society</t>
  </si>
  <si>
    <t>1474-0591, 1356-1863</t>
  </si>
  <si>
    <t>Journal of Tropical Ecology</t>
  </si>
  <si>
    <t>1469-7831, 0266-4674</t>
  </si>
  <si>
    <t>Language and Cognition</t>
  </si>
  <si>
    <t>1866-9859, 1866-9808</t>
  </si>
  <si>
    <t>Language in Society</t>
  </si>
  <si>
    <t>1469-8013, 0047-4045</t>
  </si>
  <si>
    <t>Language Teaching</t>
  </si>
  <si>
    <t>1475-3049, 0261-4448</t>
  </si>
  <si>
    <t>Language Variation and Change</t>
  </si>
  <si>
    <t>1469-8021, 0954-3945</t>
  </si>
  <si>
    <t>Latin American Antiquity</t>
  </si>
  <si>
    <t>2325-5080, 1045-6635</t>
  </si>
  <si>
    <t>Latin American Politics and Society</t>
  </si>
  <si>
    <t>1548-2456, 1531-426X</t>
  </si>
  <si>
    <t>Legal Theory</t>
  </si>
  <si>
    <t>1469-8048, 1352-3252</t>
  </si>
  <si>
    <t>Leiden Journal of International Law</t>
  </si>
  <si>
    <t>1478-9698, 0922-1565</t>
  </si>
  <si>
    <t>Macroeconomic Dynamics</t>
  </si>
  <si>
    <t>1469-8056, 1365-1005</t>
  </si>
  <si>
    <t>Mathematical Structures in Computer Science</t>
  </si>
  <si>
    <t>1469-8072, 0960-1295</t>
  </si>
  <si>
    <t>Medical History</t>
  </si>
  <si>
    <t>2048-8343, 0025-7273</t>
  </si>
  <si>
    <t>Microscopy and Microanalysis</t>
  </si>
  <si>
    <t>1435-8115, 1431-9276</t>
  </si>
  <si>
    <t>Microscopy Today</t>
  </si>
  <si>
    <t>2150-3583, 1551-9295</t>
  </si>
  <si>
    <t>Mineralogical Magazine</t>
  </si>
  <si>
    <t>1471-8022, 0026-461X</t>
  </si>
  <si>
    <t>Modern American History</t>
  </si>
  <si>
    <t>2397-1851, 2515-0456</t>
  </si>
  <si>
    <t>Modern Asian Studies</t>
  </si>
  <si>
    <t>1469-8099, 0026-749X</t>
  </si>
  <si>
    <t>Modern Intellectual History</t>
  </si>
  <si>
    <t>1479-2451, 1479-2443</t>
  </si>
  <si>
    <t>Modern Italy</t>
  </si>
  <si>
    <t>1469-9877, 1353-2944</t>
  </si>
  <si>
    <t>Nagoya Mathematical Journal</t>
  </si>
  <si>
    <t>2152-6842, 0027-7630</t>
  </si>
  <si>
    <t>National Institute Economic Review</t>
  </si>
  <si>
    <t>1741-3036, 0027-9501</t>
  </si>
  <si>
    <t>Natural Language Engineering</t>
  </si>
  <si>
    <t>1469-8110, 1351-3249</t>
  </si>
  <si>
    <t>Network Science</t>
  </si>
  <si>
    <t>2050-1250, 2050-1242</t>
  </si>
  <si>
    <t>New Perspectives on Turkey</t>
  </si>
  <si>
    <t>1305-3299, 0896-6346</t>
  </si>
  <si>
    <t>New Testament Studies</t>
  </si>
  <si>
    <t>1469-8145, 0028-6885</t>
  </si>
  <si>
    <t>New Theatre Quarterly</t>
  </si>
  <si>
    <t>1474-0613, 0266-464X</t>
  </si>
  <si>
    <t>Nineteenth-Century Music Review</t>
  </si>
  <si>
    <t>2044-8414, 1479-4098</t>
  </si>
  <si>
    <t>Nordic Journal of Linguistics</t>
  </si>
  <si>
    <t>1502-4717, 0332-5865</t>
  </si>
  <si>
    <t>Nutrition Research Reviews</t>
  </si>
  <si>
    <t>1475-2700, 0954-4224</t>
  </si>
  <si>
    <t>Organised Sound</t>
  </si>
  <si>
    <t>1469-8153, 1355-7718</t>
  </si>
  <si>
    <t>Paleobiology</t>
  </si>
  <si>
    <t>1938-5331, 0094-8373</t>
  </si>
  <si>
    <t>Palliative &amp; Supportive Care</t>
  </si>
  <si>
    <t>1478-9523, 1478-9515</t>
  </si>
  <si>
    <t>Parasitology</t>
  </si>
  <si>
    <t>1469-8161, 0031-1820</t>
  </si>
  <si>
    <t>Phonology</t>
  </si>
  <si>
    <t>1469-8188, 0952-6757</t>
  </si>
  <si>
    <t>Plainsong and Medieval Music</t>
  </si>
  <si>
    <t>1474-0087, 0961-1371</t>
  </si>
  <si>
    <t>Plant Genetic Resources</t>
  </si>
  <si>
    <t>1479-263X, 1479-2621</t>
  </si>
  <si>
    <t>Polar Record</t>
  </si>
  <si>
    <t>1475-3057, 0032-2474</t>
  </si>
  <si>
    <t>Political Analysis</t>
  </si>
  <si>
    <t>1476-4989, 1047-1987</t>
  </si>
  <si>
    <t>Political Science Research and Methods</t>
  </si>
  <si>
    <t>2049-8489, 2049-8470</t>
  </si>
  <si>
    <t>Popular Music</t>
  </si>
  <si>
    <t>1474-0095, 0261-1430</t>
  </si>
  <si>
    <t>Powder Diffraction</t>
  </si>
  <si>
    <t>1945-7413, 0885-7156</t>
  </si>
  <si>
    <t>Prehospital and Disaster Medicine</t>
  </si>
  <si>
    <t>1945-1938, 1049-023X</t>
  </si>
  <si>
    <t>Probability in the Engineering and Informational Sciences</t>
  </si>
  <si>
    <t>1469-8951, 0269-9648</t>
  </si>
  <si>
    <t>Proceedings of the International Astronomical Union</t>
  </si>
  <si>
    <t>1743-9221, 1743-9213</t>
  </si>
  <si>
    <t>Proceedings of The Nutrition Society</t>
  </si>
  <si>
    <t>1475-2719, 0029-6651</t>
  </si>
  <si>
    <t>Psychological Medicine</t>
  </si>
  <si>
    <t>1469-8978, 0033-2917</t>
  </si>
  <si>
    <t>Public Health Nutrition</t>
  </si>
  <si>
    <t>1475-2727, 1368-9800</t>
  </si>
  <si>
    <t>Quarterly Reviews of Biophysics</t>
  </si>
  <si>
    <t>1469-8994, 0033-5835</t>
  </si>
  <si>
    <t>Ramus</t>
  </si>
  <si>
    <t>2202-932X, 0048-671X</t>
  </si>
  <si>
    <t>ReCALL</t>
  </si>
  <si>
    <t>1474-0109, 0958-3440</t>
  </si>
  <si>
    <t>Religious Studies</t>
  </si>
  <si>
    <t>1469-901X, 0034-4125</t>
  </si>
  <si>
    <t>Renaissance Quarterly</t>
  </si>
  <si>
    <t>1935-0236, 0034-4338</t>
  </si>
  <si>
    <t>Renewable Agriculture and Food Systems</t>
  </si>
  <si>
    <t>1742-1713, 1742-1705</t>
  </si>
  <si>
    <t>Review of International Studies</t>
  </si>
  <si>
    <t>1469-9044, 0260-2105</t>
  </si>
  <si>
    <t>Review of Middle East Studies</t>
  </si>
  <si>
    <t>2329-3225, 2151-3481</t>
  </si>
  <si>
    <t>Revista de Historia Económica / Journal of Iberian and Latin American Economic History</t>
  </si>
  <si>
    <t>2041-3335, 0212-6109</t>
  </si>
  <si>
    <t>Robotica</t>
  </si>
  <si>
    <t>1469-8668, 0263-5747</t>
  </si>
  <si>
    <t>Rural History</t>
  </si>
  <si>
    <t>1474-0656, 0956-7933</t>
  </si>
  <si>
    <t>Science in Context</t>
  </si>
  <si>
    <t>1474-0664, 0269-8897</t>
  </si>
  <si>
    <t>Scottish Journal of Theology</t>
  </si>
  <si>
    <t>1475-3065, 0036-9306</t>
  </si>
  <si>
    <t>Seed Science Research</t>
  </si>
  <si>
    <t>1475-2735, 0960-2585</t>
  </si>
  <si>
    <t>Social Philosophy and Policy</t>
  </si>
  <si>
    <t>1471-6437, 0265-0525</t>
  </si>
  <si>
    <t>Social Policy and Society</t>
  </si>
  <si>
    <t>1475-3073, 1474-7464</t>
  </si>
  <si>
    <t>Social Science History</t>
  </si>
  <si>
    <t>1527-8034, 0145-5532</t>
  </si>
  <si>
    <t>Studies in American Political Development</t>
  </si>
  <si>
    <t>1469-8692, 0898-588X</t>
  </si>
  <si>
    <t>Studies in Church History</t>
  </si>
  <si>
    <t>2059-0644, 0424-2084</t>
  </si>
  <si>
    <t>Studies in Second Language Acquisition</t>
  </si>
  <si>
    <t>1470-1545, 0272-2631</t>
  </si>
  <si>
    <t>Tempo</t>
  </si>
  <si>
    <t>1478-2286, 0040-2982</t>
  </si>
  <si>
    <t>The ANZIAM Journal</t>
  </si>
  <si>
    <t>1446-8735, 1446-1811</t>
  </si>
  <si>
    <t>The British Journal of Psychiatry</t>
  </si>
  <si>
    <t>1472-1465, 0007-1250</t>
  </si>
  <si>
    <t>The Cambridge Classical Journal</t>
  </si>
  <si>
    <t>2047-993X, 1750-2705</t>
  </si>
  <si>
    <t>The Cambridge Journal of Postcolonial Literary Inquiry</t>
  </si>
  <si>
    <t>2052-2622, 2052-2614</t>
  </si>
  <si>
    <t>The Canadian Journal of Linguistics / La revue canadienne de linguistique</t>
  </si>
  <si>
    <t>1710-1115, 0008-4131</t>
  </si>
  <si>
    <t>The Classical Quarterly</t>
  </si>
  <si>
    <t>1471-6844, 0009-8388</t>
  </si>
  <si>
    <t>The Cognitive Behaviour Therapist</t>
  </si>
  <si>
    <t>1754-470X</t>
  </si>
  <si>
    <t>The Historical Journal</t>
  </si>
  <si>
    <t>1469-5103, 0018-246X</t>
  </si>
  <si>
    <t>The Journal of African History</t>
  </si>
  <si>
    <t>1469-5138, 0021-8537</t>
  </si>
  <si>
    <t>The Journal of Agricultural Science</t>
  </si>
  <si>
    <t>1469-5146, 0021-8596</t>
  </si>
  <si>
    <t>The Journal of Ecclesiastical History</t>
  </si>
  <si>
    <t>1469-7637, 0022-0469</t>
  </si>
  <si>
    <t>The Journal of Hellenic Studies</t>
  </si>
  <si>
    <t>2041-4099, 0075-4269</t>
  </si>
  <si>
    <t>The Journal of Laryngology &amp; Otology</t>
  </si>
  <si>
    <t>1748-5460, 0022-2151</t>
  </si>
  <si>
    <t>The Journal of Modern African Studies</t>
  </si>
  <si>
    <t>1469-7777, 0022-278X</t>
  </si>
  <si>
    <t>The Journal of Roman Studies</t>
  </si>
  <si>
    <t>1753-528X, 0075-4358</t>
  </si>
  <si>
    <t>The Journal of the Gilded Age and Progressive Era</t>
  </si>
  <si>
    <t>1943-3557, 1537-7814</t>
  </si>
  <si>
    <t>The Knowledge Engineering Review</t>
  </si>
  <si>
    <t>1469-8005, 0269-8889</t>
  </si>
  <si>
    <t>The Lichenologist</t>
  </si>
  <si>
    <t>1096-1135, 0024-2829</t>
  </si>
  <si>
    <t>The Review of Politics</t>
  </si>
  <si>
    <t>1748-6858, 0034-6705</t>
  </si>
  <si>
    <t>The Review of Symbolic Logic</t>
  </si>
  <si>
    <t>1755-0211, 1755-0203</t>
  </si>
  <si>
    <t>Theory and Practice of Logic Programming</t>
  </si>
  <si>
    <t>1475-3081, 1471-0684</t>
  </si>
  <si>
    <t>Transactions of the Royal Historical Society</t>
  </si>
  <si>
    <t>1474-0648, 0080-4401</t>
  </si>
  <si>
    <t>Transnational Environmental Law</t>
  </si>
  <si>
    <t>2047-1033, 2047-1025</t>
  </si>
  <si>
    <t>twentieth century music</t>
  </si>
  <si>
    <t>1478-5730, 1478-5722</t>
  </si>
  <si>
    <t>Twin Research and Human Genetics</t>
  </si>
  <si>
    <t>1839-2628, 1832-4274</t>
  </si>
  <si>
    <t>Urban History</t>
  </si>
  <si>
    <t>1469-8706, 0963-9268</t>
  </si>
  <si>
    <t>Utilitas</t>
  </si>
  <si>
    <t>1741-6183, 0953-8208</t>
  </si>
  <si>
    <t>Victorian Literature and Culture</t>
  </si>
  <si>
    <t>1470-1553, 1060-1503</t>
  </si>
  <si>
    <t>Visual Neuroscience</t>
  </si>
  <si>
    <t>1469-8714, 0952-5238</t>
  </si>
  <si>
    <t>Weed Science</t>
  </si>
  <si>
    <t>1550-2759, 0043-1745</t>
  </si>
  <si>
    <t>Weed Technology</t>
  </si>
  <si>
    <t>1550-2740, 0890-037X</t>
  </si>
  <si>
    <t>World Trade Review</t>
  </si>
  <si>
    <t>1475-3138, 1474-7456</t>
  </si>
  <si>
    <t>Zygote</t>
  </si>
  <si>
    <t>1469-8730, 0967-1994</t>
  </si>
  <si>
    <t>American Journal of Law &amp; Medicine</t>
  </si>
  <si>
    <t>2375-835X, 0098-8588</t>
  </si>
  <si>
    <t>Behaviour Change</t>
  </si>
  <si>
    <t>2049-7768, 0813-4839</t>
  </si>
  <si>
    <t>The Antiquaries Journal</t>
  </si>
  <si>
    <t>1758-5309, 0003-5815</t>
  </si>
  <si>
    <t>The Journal of Law Medicine &amp; Ethics</t>
  </si>
  <si>
    <t>1748-720X, 1073-1105</t>
  </si>
  <si>
    <t xml:space="preserve">Total 
number 
of articles published Open Access in 2022 </t>
  </si>
  <si>
    <t>2022
OA penetration rate</t>
  </si>
  <si>
    <t>2023 OA target</t>
  </si>
  <si>
    <t>Data unavailable</t>
  </si>
  <si>
    <t>Provisional 2022 article counts (estimated or anticipated article counts)</t>
  </si>
  <si>
    <t>The Aeronautical Journal</t>
  </si>
  <si>
    <t>The British Journal for the History of Science</t>
  </si>
  <si>
    <t>Libyan Studies</t>
  </si>
  <si>
    <t>Journal of the Royal Musical Association</t>
  </si>
  <si>
    <t>Royal Musical Association Research Chronicle</t>
  </si>
  <si>
    <t>0001-9240, 2059-6464</t>
  </si>
  <si>
    <t>1474-001X, 0007-0874</t>
  </si>
  <si>
    <t>0263-7189, 2052-6148</t>
  </si>
  <si>
    <t>0269-0403, 1471-6933</t>
  </si>
  <si>
    <t>1472-3808, 2167-4027</t>
  </si>
  <si>
    <t>CUP journal code</t>
  </si>
  <si>
    <t>NEU</t>
  </si>
  <si>
    <t>ANU</t>
  </si>
  <si>
    <t>AAP</t>
  </si>
  <si>
    <t>AFR</t>
  </si>
  <si>
    <t>ASO</t>
  </si>
  <si>
    <t>AAQ</t>
  </si>
  <si>
    <t>ATM</t>
  </si>
  <si>
    <t>ASE</t>
  </si>
  <si>
    <t>AHR</t>
  </si>
  <si>
    <t>APL</t>
  </si>
  <si>
    <t>ANS</t>
  </si>
  <si>
    <t>AQY</t>
  </si>
  <si>
    <t>APS</t>
  </si>
  <si>
    <t>ASP</t>
  </si>
  <si>
    <t>ARD</t>
  </si>
  <si>
    <t>ARE</t>
  </si>
  <si>
    <t>ARQ</t>
  </si>
  <si>
    <t>AIE</t>
  </si>
  <si>
    <t>ACL</t>
  </si>
  <si>
    <t>AJL</t>
  </si>
  <si>
    <t>ALS</t>
  </si>
  <si>
    <t>ASB</t>
  </si>
  <si>
    <t>JSI</t>
  </si>
  <si>
    <t>BCP</t>
  </si>
  <si>
    <t>BPP</t>
  </si>
  <si>
    <t>BIL</t>
  </si>
  <si>
    <t>BCI</t>
  </si>
  <si>
    <t>BRI</t>
  </si>
  <si>
    <t>BME</t>
  </si>
  <si>
    <t>BJN</t>
  </si>
  <si>
    <t>JPS</t>
  </si>
  <si>
    <t>BER</t>
  </si>
  <si>
    <t>BSL</t>
  </si>
  <si>
    <t>BAZ</t>
  </si>
  <si>
    <t>BHJ</t>
  </si>
  <si>
    <t>BAP</t>
  </si>
  <si>
    <t>CAJ</t>
  </si>
  <si>
    <t>OPR</t>
  </si>
  <si>
    <t>CQH</t>
  </si>
  <si>
    <t>CEL</t>
  </si>
  <si>
    <t>CAN</t>
  </si>
  <si>
    <t>CJG</t>
  </si>
  <si>
    <t>CTY</t>
  </si>
  <si>
    <t>CCC</t>
  </si>
  <si>
    <t>CLM</t>
  </si>
  <si>
    <t>CNS</t>
  </si>
  <si>
    <t>CPC</t>
  </si>
  <si>
    <t>CSS</t>
  </si>
  <si>
    <t>CEH</t>
  </si>
  <si>
    <t>CON</t>
  </si>
  <si>
    <t>DPP</t>
  </si>
  <si>
    <t>DIA</t>
  </si>
  <si>
    <t>DMP</t>
  </si>
  <si>
    <t>EAC</t>
  </si>
  <si>
    <t>EMH</t>
  </si>
  <si>
    <t>ECT</t>
  </si>
  <si>
    <t>EAP</t>
  </si>
  <si>
    <t>ECM</t>
  </si>
  <si>
    <t>ELL</t>
  </si>
  <si>
    <t>ENG</t>
  </si>
  <si>
    <t>EDE</t>
  </si>
  <si>
    <t>ENC</t>
  </si>
  <si>
    <t>EPI</t>
  </si>
  <si>
    <t>ETS</t>
  </si>
  <si>
    <t>ECL</t>
  </si>
  <si>
    <t>EJM</t>
  </si>
  <si>
    <t>EAA</t>
  </si>
  <si>
    <t>EIS</t>
  </si>
  <si>
    <t>ERR</t>
  </si>
  <si>
    <t>EPR</t>
  </si>
  <si>
    <t>EAG</t>
  </si>
  <si>
    <t>ERM</t>
  </si>
  <si>
    <t>FHR</t>
  </si>
  <si>
    <t>GEO</t>
  </si>
  <si>
    <t>GCN</t>
  </si>
  <si>
    <t>GOV</t>
  </si>
  <si>
    <t>GAR</t>
  </si>
  <si>
    <t>HTR</t>
  </si>
  <si>
    <t>HEP</t>
  </si>
  <si>
    <t>HYP</t>
  </si>
  <si>
    <t>ICE</t>
  </si>
  <si>
    <t>ILQ</t>
  </si>
  <si>
    <t>MES</t>
  </si>
  <si>
    <t>ASI</t>
  </si>
  <si>
    <t>IJA</t>
  </si>
  <si>
    <t>IJC</t>
  </si>
  <si>
    <t>MRF</t>
  </si>
  <si>
    <t>THC</t>
  </si>
  <si>
    <t>ISH</t>
  </si>
  <si>
    <t>INT</t>
  </si>
  <si>
    <t>INP</t>
  </si>
  <si>
    <t>IHS</t>
  </si>
  <si>
    <t>IPM</t>
  </si>
  <si>
    <t>ISR</t>
  </si>
  <si>
    <t>IPO</t>
  </si>
  <si>
    <t>ITI</t>
  </si>
  <si>
    <t>JJP</t>
  </si>
  <si>
    <t>AMS</t>
  </si>
  <si>
    <t>BCA</t>
  </si>
  <si>
    <t>JBS</t>
  </si>
  <si>
    <t>JBR</t>
  </si>
  <si>
    <t>JCL</t>
  </si>
  <si>
    <t>JCH</t>
  </si>
  <si>
    <t>DAR</t>
  </si>
  <si>
    <t>DOH</t>
  </si>
  <si>
    <t>FLM</t>
  </si>
  <si>
    <t>JFL</t>
  </si>
  <si>
    <t>JFP</t>
  </si>
  <si>
    <t>JGH</t>
  </si>
  <si>
    <t>JHL</t>
  </si>
  <si>
    <t>ICS</t>
  </si>
  <si>
    <t>LAS</t>
  </si>
  <si>
    <t>JLR</t>
  </si>
  <si>
    <t>JLG</t>
  </si>
  <si>
    <t>LIN</t>
  </si>
  <si>
    <t>NAV</t>
  </si>
  <si>
    <t>JPA</t>
  </si>
  <si>
    <t>PEF</t>
  </si>
  <si>
    <t>PLA</t>
  </si>
  <si>
    <t>PUP</t>
  </si>
  <si>
    <t>JRP</t>
  </si>
  <si>
    <t>JRO</t>
  </si>
  <si>
    <t>JSP</t>
  </si>
  <si>
    <t>JSL</t>
  </si>
  <si>
    <t>APA</t>
  </si>
  <si>
    <t>JAZ</t>
  </si>
  <si>
    <t>JMJ</t>
  </si>
  <si>
    <t>IPA</t>
  </si>
  <si>
    <t>MBI</t>
  </si>
  <si>
    <t>JRA</t>
  </si>
  <si>
    <t>TRO</t>
  </si>
  <si>
    <t>LCO</t>
  </si>
  <si>
    <t>LSY</t>
  </si>
  <si>
    <t>LTA</t>
  </si>
  <si>
    <t>LVC</t>
  </si>
  <si>
    <t>LAQ</t>
  </si>
  <si>
    <t>LAP</t>
  </si>
  <si>
    <t>LEG</t>
  </si>
  <si>
    <t>LJL</t>
  </si>
  <si>
    <t>MDY</t>
  </si>
  <si>
    <t>MSC</t>
  </si>
  <si>
    <t>MDH</t>
  </si>
  <si>
    <t>MAM</t>
  </si>
  <si>
    <t>MTO</t>
  </si>
  <si>
    <t>MGM</t>
  </si>
  <si>
    <t>MAH</t>
  </si>
  <si>
    <t>ASS</t>
  </si>
  <si>
    <t>MIH</t>
  </si>
  <si>
    <t>MIT</t>
  </si>
  <si>
    <t>NMJ</t>
  </si>
  <si>
    <t>NIE</t>
  </si>
  <si>
    <t>NLE</t>
  </si>
  <si>
    <t>NWS</t>
  </si>
  <si>
    <t>NPT</t>
  </si>
  <si>
    <t>NTS</t>
  </si>
  <si>
    <t>NTQ</t>
  </si>
  <si>
    <t>NCM</t>
  </si>
  <si>
    <t>NJL</t>
  </si>
  <si>
    <t>NRR</t>
  </si>
  <si>
    <t>OSO</t>
  </si>
  <si>
    <t>PAB</t>
  </si>
  <si>
    <t>PAX</t>
  </si>
  <si>
    <t>PAR</t>
  </si>
  <si>
    <t>PHO</t>
  </si>
  <si>
    <t>PMM</t>
  </si>
  <si>
    <t>PGR</t>
  </si>
  <si>
    <t>POL</t>
  </si>
  <si>
    <t>PAN</t>
  </si>
  <si>
    <t>RAM</t>
  </si>
  <si>
    <t>PMU</t>
  </si>
  <si>
    <t>PDJ</t>
  </si>
  <si>
    <t>PDM</t>
  </si>
  <si>
    <t>PES</t>
  </si>
  <si>
    <t>IAU</t>
  </si>
  <si>
    <t>PNS</t>
  </si>
  <si>
    <t>PSM</t>
  </si>
  <si>
    <t>PHN</t>
  </si>
  <si>
    <t>QRB</t>
  </si>
  <si>
    <t>RMU</t>
  </si>
  <si>
    <t>REC</t>
  </si>
  <si>
    <t>RES</t>
  </si>
  <si>
    <t>RQX</t>
  </si>
  <si>
    <t>RAF</t>
  </si>
  <si>
    <t>RIS</t>
  </si>
  <si>
    <t>RMS</t>
  </si>
  <si>
    <t>RHE</t>
  </si>
  <si>
    <t>ROB</t>
  </si>
  <si>
    <t>RUH</t>
  </si>
  <si>
    <t>SIC</t>
  </si>
  <si>
    <t>SJT</t>
  </si>
  <si>
    <t>SSR</t>
  </si>
  <si>
    <t>SOY</t>
  </si>
  <si>
    <t>SPS</t>
  </si>
  <si>
    <t>SSH</t>
  </si>
  <si>
    <t>SAP</t>
  </si>
  <si>
    <t>STC</t>
  </si>
  <si>
    <t>SLA</t>
  </si>
  <si>
    <t>TEM</t>
  </si>
  <si>
    <t>ANZ</t>
  </si>
  <si>
    <t>BJP</t>
  </si>
  <si>
    <t>CCJ</t>
  </si>
  <si>
    <t>PLI</t>
  </si>
  <si>
    <t>CNJ</t>
  </si>
  <si>
    <t>CAQ</t>
  </si>
  <si>
    <t>CBT</t>
  </si>
  <si>
    <t>HIS</t>
  </si>
  <si>
    <t>AFH</t>
  </si>
  <si>
    <t>AGS</t>
  </si>
  <si>
    <t>ECH</t>
  </si>
  <si>
    <t>JHS</t>
  </si>
  <si>
    <t>JLO</t>
  </si>
  <si>
    <t>MOA</t>
  </si>
  <si>
    <t>JRS</t>
  </si>
  <si>
    <t>JGA</t>
  </si>
  <si>
    <t>KER</t>
  </si>
  <si>
    <t>LIC</t>
  </si>
  <si>
    <t>ROP</t>
  </si>
  <si>
    <t>RSL</t>
  </si>
  <si>
    <t>TLP</t>
  </si>
  <si>
    <t>RHT</t>
  </si>
  <si>
    <t>TEL</t>
  </si>
  <si>
    <t>TCM</t>
  </si>
  <si>
    <t>THG</t>
  </si>
  <si>
    <t>UHY</t>
  </si>
  <si>
    <t>UTI</t>
  </si>
  <si>
    <t>VLC</t>
  </si>
  <si>
    <t>VNS</t>
  </si>
  <si>
    <t>WSC</t>
  </si>
  <si>
    <t>WET</t>
  </si>
  <si>
    <t>WTR</t>
  </si>
  <si>
    <t>ZYG</t>
  </si>
  <si>
    <t>AMJ</t>
  </si>
  <si>
    <t>BEC</t>
  </si>
  <si>
    <t>ANT</t>
  </si>
  <si>
    <t>JME</t>
  </si>
  <si>
    <t>AER</t>
  </si>
  <si>
    <t>BJH</t>
  </si>
  <si>
    <t>LIS</t>
  </si>
  <si>
    <t>RMA</t>
  </si>
  <si>
    <t>RRC</t>
  </si>
  <si>
    <t>N/A</t>
  </si>
  <si>
    <t xml:space="preserve">TJ added in 2022 (new 2021 data provided). </t>
  </si>
  <si>
    <t>TJ added in 2022 (new 2021 data provided). Provisional 2022 article counts (estimated or anticipated article counts)</t>
  </si>
  <si>
    <t>Flipping to Gold OA in 2024</t>
  </si>
  <si>
    <t>Has flipped to Gold OA</t>
  </si>
  <si>
    <t>No longer published by CUP.</t>
  </si>
  <si>
    <t>Ceasing publication at end 2023.</t>
  </si>
  <si>
    <t>https://www.cambridge.org/core/services/open-access-policies/open-access-journals/transparent-pricing-policy-for-journals</t>
  </si>
  <si>
    <t>https://www.cambridge.org/core/services/open-access-policies/open-access-journals/transformative-journals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</si>
</sst>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rgb="FFF79646"/>
      <name val="Calibri"/>
      <family val="2"/>
      <scheme val="minor"/>
    </font>
    <font>
      <b/>
      <i/>
      <sz val="13"/>
      <color theme="1" tint="0.34998626667073579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1"/>
      <color rgb="FF1A1A1A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44444"/>
      <name val="Calibri"/>
      <family val="2"/>
      <charset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77552"/>
        <bgColor indexed="64"/>
      </patternFill>
    </fill>
    <fill>
      <patternFill patternType="solid">
        <fgColor rgb="FFCAED4A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 style="dashed">
        <color theme="1" tint="0.24994659260841701"/>
      </bottom>
      <diagonal/>
    </border>
    <border>
      <left/>
      <right/>
      <top/>
      <bottom style="dashed">
        <color theme="1" tint="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dashed">
        <color theme="1" tint="0.24994659260841701"/>
      </left>
      <right style="dashed">
        <color theme="1" tint="0.24994659260841701"/>
      </right>
      <top style="dashed">
        <color theme="1" tint="0.24994659260841701"/>
      </top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left" wrapText="1" indent="1"/>
    </xf>
    <xf numFmtId="0" fontId="4" fillId="3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top" wrapText="1" indent="1"/>
    </xf>
    <xf numFmtId="0" fontId="5" fillId="2" borderId="0" xfId="0" applyFont="1" applyFill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6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" fillId="13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 vertical="top" wrapText="1" indent="2"/>
    </xf>
    <xf numFmtId="0" fontId="10" fillId="0" borderId="0" xfId="0" applyFont="1" applyAlignment="1">
      <alignment vertical="top" wrapText="1"/>
    </xf>
    <xf numFmtId="0" fontId="11" fillId="0" borderId="0" xfId="0" applyFont="1" applyAlignment="1">
      <alignment horizontal="left" vertical="top" indent="2"/>
    </xf>
    <xf numFmtId="9" fontId="7" fillId="9" borderId="3" xfId="0" applyNumberFormat="1" applyFont="1" applyFill="1" applyBorder="1" applyAlignment="1">
      <alignment horizontal="right" vertical="top" wrapText="1"/>
    </xf>
    <xf numFmtId="9" fontId="13" fillId="9" borderId="0" xfId="0" quotePrefix="1" applyNumberFormat="1" applyFont="1" applyFill="1"/>
    <xf numFmtId="0" fontId="15" fillId="2" borderId="0" xfId="0" applyFont="1" applyFill="1" applyAlignment="1">
      <alignment vertical="top" wrapText="1"/>
    </xf>
    <xf numFmtId="2" fontId="0" fillId="2" borderId="0" xfId="0" applyNumberFormat="1" applyFill="1" applyAlignment="1">
      <alignment vertical="top" wrapText="1"/>
    </xf>
    <xf numFmtId="1" fontId="0" fillId="2" borderId="0" xfId="0" applyNumberFormat="1" applyFill="1" applyAlignment="1">
      <alignment vertical="top" wrapText="1"/>
    </xf>
    <xf numFmtId="0" fontId="5" fillId="7" borderId="4" xfId="0" applyFont="1" applyFill="1" applyBorder="1" applyAlignment="1">
      <alignment vertical="top" wrapText="1"/>
    </xf>
    <xf numFmtId="0" fontId="5" fillId="4" borderId="4" xfId="0" applyFont="1" applyFill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5" borderId="4" xfId="0" applyFont="1" applyFill="1" applyBorder="1" applyAlignment="1">
      <alignment vertical="top" wrapText="1"/>
    </xf>
    <xf numFmtId="0" fontId="5" fillId="8" borderId="4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9" fontId="0" fillId="9" borderId="0" xfId="1" applyFont="1" applyFill="1" applyBorder="1" applyAlignment="1">
      <alignment vertical="top" wrapText="1"/>
    </xf>
    <xf numFmtId="9" fontId="15" fillId="9" borderId="0" xfId="1" applyFont="1" applyFill="1" applyBorder="1" applyAlignment="1">
      <alignment vertical="top" wrapText="1"/>
    </xf>
    <xf numFmtId="9" fontId="7" fillId="9" borderId="0" xfId="0" applyNumberFormat="1" applyFont="1" applyFill="1" applyAlignment="1">
      <alignment horizontal="right" vertical="center" wrapText="1"/>
    </xf>
    <xf numFmtId="9" fontId="0" fillId="12" borderId="0" xfId="0" applyNumberFormat="1" applyFill="1" applyAlignment="1">
      <alignment vertical="top" wrapText="1"/>
    </xf>
    <xf numFmtId="9" fontId="0" fillId="12" borderId="0" xfId="0" applyNumberFormat="1" applyFill="1"/>
    <xf numFmtId="0" fontId="1" fillId="0" borderId="0" xfId="0" applyFont="1"/>
    <xf numFmtId="0" fontId="15" fillId="0" borderId="0" xfId="0" applyFont="1"/>
    <xf numFmtId="9" fontId="15" fillId="9" borderId="0" xfId="0" applyNumberFormat="1" applyFont="1" applyFill="1" applyAlignment="1">
      <alignment horizontal="right" vertical="center" wrapText="1"/>
    </xf>
    <xf numFmtId="9" fontId="15" fillId="12" borderId="0" xfId="0" applyNumberFormat="1" applyFont="1" applyFill="1" applyAlignment="1">
      <alignment vertical="top" wrapText="1"/>
    </xf>
    <xf numFmtId="9" fontId="15" fillId="12" borderId="0" xfId="0" applyNumberFormat="1" applyFont="1" applyFill="1"/>
    <xf numFmtId="0" fontId="6" fillId="0" borderId="0" xfId="0" applyFont="1" applyAlignment="1">
      <alignment horizontal="right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top" wrapText="1"/>
    </xf>
    <xf numFmtId="9" fontId="7" fillId="0" borderId="0" xfId="0" applyNumberFormat="1" applyFont="1" applyAlignment="1">
      <alignment horizontal="right" vertical="center" wrapText="1"/>
    </xf>
    <xf numFmtId="9" fontId="0" fillId="0" borderId="0" xfId="0" applyNumberFormat="1" applyAlignment="1">
      <alignment vertical="top" wrapText="1"/>
    </xf>
    <xf numFmtId="9" fontId="15" fillId="0" borderId="0" xfId="0" applyNumberFormat="1" applyFont="1" applyAlignment="1">
      <alignment vertical="top" wrapText="1"/>
    </xf>
    <xf numFmtId="0" fontId="0" fillId="9" borderId="0" xfId="0" applyFill="1" applyAlignment="1">
      <alignment horizontal="center" vertical="top" wrapText="1"/>
    </xf>
    <xf numFmtId="0" fontId="0" fillId="9" borderId="2" xfId="0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2" fillId="6" borderId="0" xfId="0" applyFont="1" applyFill="1" applyAlignment="1">
      <alignment horizontal="center" vertical="top" wrapText="1"/>
    </xf>
    <xf numFmtId="0" fontId="1" fillId="11" borderId="0" xfId="0" applyFont="1" applyFill="1" applyAlignment="1">
      <alignment horizontal="center" vertical="top" wrapText="1"/>
    </xf>
    <xf numFmtId="0" fontId="1" fillId="11" borderId="2" xfId="0" applyFont="1" applyFill="1" applyBorder="1" applyAlignment="1">
      <alignment horizontal="center" vertical="top" wrapText="1"/>
    </xf>
    <xf numFmtId="0" fontId="0" fillId="10" borderId="0" xfId="0" applyFill="1" applyAlignment="1">
      <alignment horizontal="center" vertical="top" wrapText="1"/>
    </xf>
    <xf numFmtId="0" fontId="0" fillId="10" borderId="2" xfId="0" applyFill="1" applyBorder="1" applyAlignment="1">
      <alignment horizontal="center" vertical="top" wrapText="1"/>
    </xf>
    <xf numFmtId="0" fontId="16" fillId="2" borderId="0" xfId="2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2" fontId="16" fillId="2" borderId="0" xfId="2" applyNumberFormat="1" applyFill="1" applyAlignment="1">
      <alignment vertical="top" wrapText="1"/>
    </xf>
    <xf numFmtId="2" fontId="1" fillId="2" borderId="0" xfId="0" applyNumberFormat="1" applyFont="1" applyFill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CAED4A"/>
      <color rgb="FF877552"/>
      <color rgb="FF6EEFD2"/>
      <color rgb="FFBA8214"/>
      <color rgb="FFD46F2C"/>
      <color rgb="FFAD5B24"/>
      <color rgb="FF6E3A17"/>
      <color rgb="FFED7D31"/>
      <color rgb="FFCA945E"/>
      <color rgb="FFBF7F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2419985</xdr:colOff>
      <xdr:row>6</xdr:row>
      <xdr:rowOff>28141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AC46501-A14C-4A46-807B-30731480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16175" cy="11692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ambridge.org/core/services/open-access-policies/open-access-journals/transformative-journals" TargetMode="External"/><Relationship Id="rId1" Type="http://schemas.openxmlformats.org/officeDocument/2006/relationships/hyperlink" Target="https://www.cambridge.org/core/services/open-access-policies/open-access-journals/transparent-pricing-policy-for-journal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81369-95F5-4206-9A0E-CDC911677A5F}">
  <dimension ref="A1:A16"/>
  <sheetViews>
    <sheetView workbookViewId="0">
      <selection activeCell="A6" sqref="A6"/>
    </sheetView>
  </sheetViews>
  <sheetFormatPr defaultColWidth="8.81640625" defaultRowHeight="14.5" x14ac:dyDescent="0.35"/>
  <cols>
    <col min="1" max="1" width="148.453125" customWidth="1"/>
  </cols>
  <sheetData>
    <row r="1" spans="1:1" ht="15.5" x14ac:dyDescent="0.35">
      <c r="A1" s="14" t="s">
        <v>0</v>
      </c>
    </row>
    <row r="2" spans="1:1" ht="62" x14ac:dyDescent="0.35">
      <c r="A2" s="15" t="s">
        <v>1</v>
      </c>
    </row>
    <row r="3" spans="1:1" ht="15.5" x14ac:dyDescent="0.35">
      <c r="A3" s="16" t="s">
        <v>2</v>
      </c>
    </row>
    <row r="4" spans="1:1" ht="15.5" x14ac:dyDescent="0.35">
      <c r="A4" s="17" t="s">
        <v>3</v>
      </c>
    </row>
    <row r="5" spans="1:1" ht="15.5" x14ac:dyDescent="0.35">
      <c r="A5" s="17" t="s">
        <v>4</v>
      </c>
    </row>
    <row r="6" spans="1:1" ht="15.5" x14ac:dyDescent="0.35">
      <c r="A6" s="17" t="s">
        <v>5</v>
      </c>
    </row>
    <row r="7" spans="1:1" ht="15.5" x14ac:dyDescent="0.35">
      <c r="A7" s="17" t="s">
        <v>6</v>
      </c>
    </row>
    <row r="8" spans="1:1" ht="15.5" x14ac:dyDescent="0.35">
      <c r="A8" s="17" t="s">
        <v>7</v>
      </c>
    </row>
    <row r="9" spans="1:1" ht="15.5" x14ac:dyDescent="0.35">
      <c r="A9" s="17" t="s">
        <v>8</v>
      </c>
    </row>
    <row r="10" spans="1:1" ht="15.5" x14ac:dyDescent="0.35">
      <c r="A10" s="17" t="s">
        <v>9</v>
      </c>
    </row>
    <row r="11" spans="1:1" ht="15.5" x14ac:dyDescent="0.35">
      <c r="A11" s="17" t="s">
        <v>10</v>
      </c>
    </row>
    <row r="12" spans="1:1" ht="15.5" x14ac:dyDescent="0.35">
      <c r="A12" s="14" t="s">
        <v>11</v>
      </c>
    </row>
    <row r="13" spans="1:1" ht="15.5" x14ac:dyDescent="0.35">
      <c r="A13" s="17" t="s">
        <v>12</v>
      </c>
    </row>
    <row r="14" spans="1:1" ht="15.5" x14ac:dyDescent="0.35">
      <c r="A14" s="14" t="s">
        <v>13</v>
      </c>
    </row>
    <row r="15" spans="1:1" ht="15.5" x14ac:dyDescent="0.35">
      <c r="A15" s="17" t="s">
        <v>14</v>
      </c>
    </row>
    <row r="16" spans="1:1" ht="15.5" x14ac:dyDescent="0.35">
      <c r="A16" s="17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68F1F-192D-4B47-9A30-464FB76106D5}">
  <dimension ref="A7:Q255"/>
  <sheetViews>
    <sheetView tabSelected="1" zoomScale="90" zoomScaleNormal="90" workbookViewId="0">
      <selection activeCell="P202" sqref="P202"/>
    </sheetView>
  </sheetViews>
  <sheetFormatPr defaultColWidth="9.1796875" defaultRowHeight="14.5" x14ac:dyDescent="0.35"/>
  <cols>
    <col min="1" max="1" width="63.1796875" style="2" customWidth="1"/>
    <col min="2" max="2" width="22.6328125" style="2" customWidth="1"/>
    <col min="3" max="4" width="11.6328125" style="2" customWidth="1"/>
    <col min="5" max="6" width="10.81640625" style="2" customWidth="1"/>
    <col min="7" max="7" width="11.453125" style="2" bestFit="1" customWidth="1"/>
    <col min="8" max="9" width="11.453125" style="2" customWidth="1"/>
    <col min="10" max="10" width="12.6328125" style="3" customWidth="1"/>
    <col min="11" max="11" width="20.81640625" style="2" customWidth="1"/>
    <col min="12" max="12" width="15.1796875" style="4" bestFit="1" customWidth="1"/>
    <col min="13" max="13" width="14.1796875" style="4" customWidth="1"/>
    <col min="14" max="14" width="12.6328125" style="2" customWidth="1"/>
    <col min="15" max="15" width="13.453125" style="2" customWidth="1"/>
    <col min="16" max="16" width="45.54296875" style="2" customWidth="1"/>
    <col min="17" max="17" width="13.6328125" style="2" customWidth="1"/>
    <col min="18" max="16384" width="9.1796875" style="2"/>
  </cols>
  <sheetData>
    <row r="7" spans="1:17" ht="61" customHeight="1" x14ac:dyDescent="0.35">
      <c r="A7" s="47" t="s">
        <v>16</v>
      </c>
      <c r="B7" s="48"/>
      <c r="C7" s="48"/>
      <c r="D7" s="48"/>
      <c r="E7" s="48"/>
      <c r="I7" s="5"/>
      <c r="J7" s="2"/>
      <c r="L7" s="2"/>
      <c r="M7" s="2"/>
    </row>
    <row r="8" spans="1:17" ht="16.5" customHeight="1" x14ac:dyDescent="0.35">
      <c r="A8" s="7"/>
      <c r="J8" s="2"/>
      <c r="L8" s="2"/>
      <c r="M8" s="2"/>
    </row>
    <row r="9" spans="1:17" ht="25" customHeight="1" x14ac:dyDescent="0.35">
      <c r="A9" s="6" t="s">
        <v>17</v>
      </c>
      <c r="B9" s="1"/>
      <c r="C9" s="1"/>
      <c r="D9" s="1"/>
      <c r="E9" s="1"/>
      <c r="F9" s="1"/>
      <c r="J9" s="2"/>
      <c r="L9" s="2"/>
      <c r="M9" s="2"/>
    </row>
    <row r="10" spans="1:17" ht="34.5" customHeight="1" x14ac:dyDescent="0.35">
      <c r="A10" s="13" t="s">
        <v>18</v>
      </c>
      <c r="B10" s="54" t="s">
        <v>773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2"/>
    </row>
    <row r="11" spans="1:17" ht="25" customHeight="1" x14ac:dyDescent="0.35">
      <c r="A11" s="13" t="s">
        <v>19</v>
      </c>
      <c r="B11" s="56" t="s">
        <v>774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2"/>
    </row>
    <row r="12" spans="1:17" ht="13.5" customHeight="1" x14ac:dyDescent="0.35">
      <c r="A12" s="1"/>
      <c r="B12" s="1"/>
      <c r="C12" s="1"/>
      <c r="D12" s="1"/>
      <c r="E12" s="1"/>
      <c r="F12" s="1"/>
      <c r="H12" s="22"/>
      <c r="J12" s="22"/>
      <c r="L12" s="21"/>
      <c r="M12" s="21"/>
      <c r="N12" s="21"/>
      <c r="O12" s="21"/>
    </row>
    <row r="13" spans="1:17" ht="15" customHeight="1" x14ac:dyDescent="0.35">
      <c r="C13" s="45" t="s">
        <v>20</v>
      </c>
      <c r="D13" s="45"/>
      <c r="E13" s="45"/>
      <c r="F13" s="45"/>
      <c r="G13" s="52" t="s">
        <v>21</v>
      </c>
      <c r="H13" s="52"/>
      <c r="I13" s="52"/>
      <c r="J13" s="52"/>
      <c r="K13" s="50" t="s">
        <v>22</v>
      </c>
      <c r="L13" s="49" t="s">
        <v>23</v>
      </c>
      <c r="M13" s="49"/>
      <c r="N13" s="49"/>
      <c r="O13" s="49"/>
    </row>
    <row r="14" spans="1:17" x14ac:dyDescent="0.35">
      <c r="C14" s="46"/>
      <c r="D14" s="46"/>
      <c r="E14" s="46"/>
      <c r="F14" s="46"/>
      <c r="G14" s="53"/>
      <c r="H14" s="53"/>
      <c r="I14" s="53"/>
      <c r="J14" s="53"/>
      <c r="K14" s="51"/>
      <c r="L14" s="11"/>
      <c r="M14" s="11"/>
      <c r="N14" s="11"/>
      <c r="O14" s="11"/>
    </row>
    <row r="15" spans="1:17" s="8" customFormat="1" ht="122" customHeight="1" x14ac:dyDescent="0.35">
      <c r="A15" s="23" t="s">
        <v>24</v>
      </c>
      <c r="B15" s="23" t="s">
        <v>25</v>
      </c>
      <c r="C15" s="24" t="s">
        <v>26</v>
      </c>
      <c r="D15" s="25" t="s">
        <v>27</v>
      </c>
      <c r="E15" s="25" t="s">
        <v>28</v>
      </c>
      <c r="F15" s="25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7" t="s">
        <v>34</v>
      </c>
      <c r="L15" s="28" t="s">
        <v>35</v>
      </c>
      <c r="M15" s="28" t="s">
        <v>36</v>
      </c>
      <c r="N15" s="28" t="s">
        <v>37</v>
      </c>
      <c r="O15" s="28" t="s">
        <v>38</v>
      </c>
      <c r="P15" s="23" t="s">
        <v>39</v>
      </c>
      <c r="Q15" s="8" t="s">
        <v>525</v>
      </c>
    </row>
    <row r="16" spans="1:17" x14ac:dyDescent="0.35">
      <c r="A16" t="s">
        <v>40</v>
      </c>
      <c r="B16" t="s">
        <v>41</v>
      </c>
      <c r="C16" s="39">
        <v>45</v>
      </c>
      <c r="D16" s="39">
        <v>8</v>
      </c>
      <c r="E16" s="31">
        <f t="shared" ref="E16:E79" si="0">D16/C16</f>
        <v>0.17777777777777778</v>
      </c>
      <c r="F16" s="42">
        <v>0.23</v>
      </c>
      <c r="G16">
        <v>42</v>
      </c>
      <c r="H16">
        <v>11</v>
      </c>
      <c r="I16" s="32">
        <f>IF(OR(ISBLANK(G16),ISBLANK(H16)),"",(H16/G16))</f>
        <v>0.26190476190476192</v>
      </c>
      <c r="J16" s="33" t="str">
        <f>IF(I16="","",IF(I16&gt;=F16,"Yes","No"))</f>
        <v>Yes</v>
      </c>
      <c r="K16" s="29">
        <f t="shared" ref="K16:K63" si="1">IF(OR(ISBLANK(G16),ISBLANK(H16)),"",IF(J16="No", "TJ status removed",IF(I16&gt;0.34, I16 *1.15, I16+0.05)))</f>
        <v>0.31190476190476191</v>
      </c>
      <c r="L16">
        <v>0.9</v>
      </c>
      <c r="M16">
        <v>102</v>
      </c>
      <c r="N16">
        <v>3.33</v>
      </c>
      <c r="O16">
        <v>765</v>
      </c>
      <c r="P16"/>
      <c r="Q16" t="s">
        <v>526</v>
      </c>
    </row>
    <row r="17" spans="1:17" x14ac:dyDescent="0.35">
      <c r="A17" t="s">
        <v>42</v>
      </c>
      <c r="B17" t="s">
        <v>43</v>
      </c>
      <c r="C17" s="39">
        <v>7</v>
      </c>
      <c r="D17" s="39">
        <v>2</v>
      </c>
      <c r="E17" s="31">
        <f t="shared" si="0"/>
        <v>0.2857142857142857</v>
      </c>
      <c r="F17" s="42">
        <v>0.34</v>
      </c>
      <c r="G17">
        <v>6.3000000000000007</v>
      </c>
      <c r="H17">
        <v>2</v>
      </c>
      <c r="I17" s="32">
        <f t="shared" ref="I17:I18" si="2">IF(OR(ISBLANK(G17),ISBLANK(H17)),"",(H17/G17))</f>
        <v>0.31746031746031744</v>
      </c>
      <c r="J17" s="33" t="str">
        <f t="shared" ref="J17:J63" si="3">IF(I17="","",IF(I17&gt;=F17,"Yes","No"))</f>
        <v>No</v>
      </c>
      <c r="K17" s="29" t="str">
        <f t="shared" si="1"/>
        <v>TJ status removed</v>
      </c>
      <c r="L17">
        <v>1</v>
      </c>
      <c r="M17">
        <v>280</v>
      </c>
      <c r="N17">
        <v>7</v>
      </c>
      <c r="O17">
        <v>892</v>
      </c>
      <c r="P17"/>
      <c r="Q17" t="s">
        <v>527</v>
      </c>
    </row>
    <row r="18" spans="1:17" x14ac:dyDescent="0.35">
      <c r="A18" t="s">
        <v>44</v>
      </c>
      <c r="B18" t="s">
        <v>45</v>
      </c>
      <c r="C18" s="39">
        <v>37</v>
      </c>
      <c r="D18" s="39">
        <v>12</v>
      </c>
      <c r="E18" s="31">
        <f t="shared" si="0"/>
        <v>0.32432432432432434</v>
      </c>
      <c r="F18" s="42">
        <v>0.37</v>
      </c>
      <c r="G18">
        <v>41.7</v>
      </c>
      <c r="H18">
        <v>18</v>
      </c>
      <c r="I18" s="32">
        <f t="shared" si="2"/>
        <v>0.43165467625899279</v>
      </c>
      <c r="J18" s="33" t="str">
        <f t="shared" si="3"/>
        <v>Yes</v>
      </c>
      <c r="K18" s="29">
        <f t="shared" si="1"/>
        <v>0.49640287769784169</v>
      </c>
      <c r="L18">
        <v>0.39</v>
      </c>
      <c r="M18">
        <v>226</v>
      </c>
      <c r="N18">
        <v>0.76</v>
      </c>
      <c r="O18">
        <v>942</v>
      </c>
      <c r="P18"/>
      <c r="Q18" t="s">
        <v>528</v>
      </c>
    </row>
    <row r="19" spans="1:17" x14ac:dyDescent="0.35">
      <c r="A19" t="s">
        <v>46</v>
      </c>
      <c r="B19" t="s">
        <v>47</v>
      </c>
      <c r="C19" s="39">
        <v>93</v>
      </c>
      <c r="D19" s="39">
        <v>8</v>
      </c>
      <c r="E19" s="31">
        <f t="shared" si="0"/>
        <v>8.6021505376344093E-2</v>
      </c>
      <c r="F19" s="42">
        <v>0.14000000000000001</v>
      </c>
      <c r="G19">
        <v>86.300000000000011</v>
      </c>
      <c r="H19">
        <v>14</v>
      </c>
      <c r="I19" s="32">
        <f t="shared" ref="I19:I63" si="4">IF(OR(ISBLANK(G19),ISBLANK(H19)),"",(H19/G19))</f>
        <v>0.16222479721900346</v>
      </c>
      <c r="J19" s="33" t="str">
        <f t="shared" si="3"/>
        <v>Yes</v>
      </c>
      <c r="K19" s="29">
        <f t="shared" si="1"/>
        <v>0.21222479721900345</v>
      </c>
      <c r="L19">
        <v>0.1</v>
      </c>
      <c r="M19">
        <v>86</v>
      </c>
      <c r="N19">
        <v>0.12</v>
      </c>
      <c r="O19">
        <v>367</v>
      </c>
      <c r="P19"/>
      <c r="Q19" t="s">
        <v>529</v>
      </c>
    </row>
    <row r="20" spans="1:17" x14ac:dyDescent="0.35">
      <c r="A20" t="s">
        <v>48</v>
      </c>
      <c r="B20" t="s">
        <v>49</v>
      </c>
      <c r="C20" s="39">
        <v>142</v>
      </c>
      <c r="D20" s="39">
        <v>26</v>
      </c>
      <c r="E20" s="31">
        <f t="shared" si="0"/>
        <v>0.18309859154929578</v>
      </c>
      <c r="F20" s="42">
        <v>0.25</v>
      </c>
      <c r="G20">
        <v>146</v>
      </c>
      <c r="H20">
        <v>34</v>
      </c>
      <c r="I20" s="32">
        <f t="shared" si="4"/>
        <v>0.23287671232876711</v>
      </c>
      <c r="J20" s="33" t="str">
        <f t="shared" si="3"/>
        <v>No</v>
      </c>
      <c r="K20" s="29" t="str">
        <f t="shared" si="1"/>
        <v>TJ status removed</v>
      </c>
      <c r="L20">
        <v>0.28999999999999998</v>
      </c>
      <c r="M20">
        <v>69</v>
      </c>
      <c r="N20">
        <v>0.71</v>
      </c>
      <c r="O20">
        <v>423</v>
      </c>
      <c r="P20"/>
      <c r="Q20" t="s">
        <v>530</v>
      </c>
    </row>
    <row r="21" spans="1:17" x14ac:dyDescent="0.35">
      <c r="A21" t="s">
        <v>50</v>
      </c>
      <c r="B21" t="s">
        <v>51</v>
      </c>
      <c r="C21" s="39">
        <v>98</v>
      </c>
      <c r="D21" s="39">
        <v>9</v>
      </c>
      <c r="E21" s="31">
        <f t="shared" si="0"/>
        <v>9.1836734693877556E-2</v>
      </c>
      <c r="F21" s="42">
        <v>0.14000000000000001</v>
      </c>
      <c r="G21">
        <v>121.30000000000001</v>
      </c>
      <c r="H21">
        <v>17</v>
      </c>
      <c r="I21" s="32">
        <f t="shared" si="4"/>
        <v>0.14014839241549876</v>
      </c>
      <c r="J21" s="33" t="str">
        <f t="shared" si="3"/>
        <v>Yes</v>
      </c>
      <c r="K21" s="29">
        <f t="shared" si="1"/>
        <v>0.19014839241549875</v>
      </c>
      <c r="L21">
        <v>0.13</v>
      </c>
      <c r="M21">
        <v>82</v>
      </c>
      <c r="N21">
        <v>1.33</v>
      </c>
      <c r="O21">
        <v>708</v>
      </c>
      <c r="P21"/>
      <c r="Q21" t="s">
        <v>531</v>
      </c>
    </row>
    <row r="22" spans="1:17" x14ac:dyDescent="0.35">
      <c r="A22" t="s">
        <v>52</v>
      </c>
      <c r="B22" t="s">
        <v>53</v>
      </c>
      <c r="C22" s="39">
        <v>37</v>
      </c>
      <c r="D22" s="39">
        <v>3</v>
      </c>
      <c r="E22" s="31">
        <f t="shared" si="0"/>
        <v>8.1081081081081086E-2</v>
      </c>
      <c r="F22" s="42">
        <v>0.13</v>
      </c>
      <c r="G22">
        <v>35.300000000000004</v>
      </c>
      <c r="H22">
        <v>6.3000000000000007</v>
      </c>
      <c r="I22" s="32">
        <f t="shared" si="4"/>
        <v>0.17847025495750707</v>
      </c>
      <c r="J22" s="33" t="str">
        <f t="shared" si="3"/>
        <v>Yes</v>
      </c>
      <c r="K22" s="29">
        <f t="shared" si="1"/>
        <v>0.22847025495750706</v>
      </c>
      <c r="L22">
        <v>0.89</v>
      </c>
      <c r="M22">
        <v>135</v>
      </c>
      <c r="N22">
        <v>1.05</v>
      </c>
      <c r="O22">
        <v>1261</v>
      </c>
      <c r="P22"/>
      <c r="Q22" t="s">
        <v>532</v>
      </c>
    </row>
    <row r="23" spans="1:17" x14ac:dyDescent="0.35">
      <c r="A23" t="s">
        <v>54</v>
      </c>
      <c r="B23" t="s">
        <v>55</v>
      </c>
      <c r="C23" s="39">
        <v>10</v>
      </c>
      <c r="D23" s="39">
        <v>2</v>
      </c>
      <c r="E23" s="31">
        <f t="shared" si="0"/>
        <v>0.2</v>
      </c>
      <c r="F23" s="42">
        <v>0.25</v>
      </c>
      <c r="G23">
        <v>9.3000000000000007</v>
      </c>
      <c r="H23">
        <v>3</v>
      </c>
      <c r="I23" s="32">
        <f t="shared" si="4"/>
        <v>0.32258064516129031</v>
      </c>
      <c r="J23" s="33" t="str">
        <f t="shared" si="3"/>
        <v>Yes</v>
      </c>
      <c r="K23" s="29">
        <f t="shared" si="1"/>
        <v>0.3725806451612903</v>
      </c>
      <c r="L23">
        <v>0</v>
      </c>
      <c r="M23">
        <v>59</v>
      </c>
      <c r="N23">
        <v>0.33</v>
      </c>
      <c r="O23">
        <v>496</v>
      </c>
      <c r="P23" t="s">
        <v>769</v>
      </c>
      <c r="Q23" t="s">
        <v>533</v>
      </c>
    </row>
    <row r="24" spans="1:17" x14ac:dyDescent="0.35">
      <c r="A24" t="s">
        <v>56</v>
      </c>
      <c r="B24" t="s">
        <v>57</v>
      </c>
      <c r="C24" s="39">
        <v>16</v>
      </c>
      <c r="D24" s="39">
        <v>9</v>
      </c>
      <c r="E24" s="31">
        <f t="shared" si="0"/>
        <v>0.5625</v>
      </c>
      <c r="F24" s="42">
        <v>0.65</v>
      </c>
      <c r="G24">
        <v>12</v>
      </c>
      <c r="H24">
        <v>5</v>
      </c>
      <c r="I24" s="32">
        <f t="shared" si="4"/>
        <v>0.41666666666666669</v>
      </c>
      <c r="J24" s="33" t="str">
        <f t="shared" si="3"/>
        <v>No</v>
      </c>
      <c r="K24" s="29" t="str">
        <f t="shared" si="1"/>
        <v>TJ status removed</v>
      </c>
      <c r="L24">
        <v>2.71</v>
      </c>
      <c r="M24">
        <v>186</v>
      </c>
      <c r="N24">
        <v>3.14</v>
      </c>
      <c r="O24">
        <v>808</v>
      </c>
      <c r="P24" t="s">
        <v>769</v>
      </c>
      <c r="Q24" t="s">
        <v>534</v>
      </c>
    </row>
    <row r="25" spans="1:17" x14ac:dyDescent="0.35">
      <c r="A25" t="s">
        <v>58</v>
      </c>
      <c r="B25" t="s">
        <v>59</v>
      </c>
      <c r="C25" s="39">
        <v>11</v>
      </c>
      <c r="D25" s="39">
        <v>2</v>
      </c>
      <c r="E25" s="31">
        <f t="shared" si="0"/>
        <v>0.18181818181818182</v>
      </c>
      <c r="F25" s="42">
        <v>0.27</v>
      </c>
      <c r="G25">
        <v>13</v>
      </c>
      <c r="H25">
        <v>3.7</v>
      </c>
      <c r="I25" s="32">
        <f t="shared" si="4"/>
        <v>0.2846153846153846</v>
      </c>
      <c r="J25" s="33" t="str">
        <f t="shared" si="3"/>
        <v>Yes</v>
      </c>
      <c r="K25" s="29">
        <f t="shared" si="1"/>
        <v>0.33461538461538459</v>
      </c>
      <c r="L25">
        <v>1.6300000000000001</v>
      </c>
      <c r="M25">
        <v>695</v>
      </c>
      <c r="N25">
        <v>1.33</v>
      </c>
      <c r="O25">
        <v>623</v>
      </c>
      <c r="P25"/>
      <c r="Q25" t="s">
        <v>535</v>
      </c>
    </row>
    <row r="26" spans="1:17" x14ac:dyDescent="0.35">
      <c r="A26" t="s">
        <v>60</v>
      </c>
      <c r="B26" t="s">
        <v>61</v>
      </c>
      <c r="C26" s="39">
        <v>49</v>
      </c>
      <c r="D26" s="39">
        <v>7</v>
      </c>
      <c r="E26" s="31">
        <f t="shared" si="0"/>
        <v>0.14285714285714285</v>
      </c>
      <c r="F26" s="42">
        <v>0.19</v>
      </c>
      <c r="G26">
        <v>48.300000000000004</v>
      </c>
      <c r="H26">
        <v>12.700000000000001</v>
      </c>
      <c r="I26" s="32">
        <f t="shared" si="4"/>
        <v>0.26293995859213248</v>
      </c>
      <c r="J26" s="33" t="str">
        <f t="shared" si="3"/>
        <v>Yes</v>
      </c>
      <c r="K26" s="29">
        <f t="shared" si="1"/>
        <v>0.31293995859213247</v>
      </c>
      <c r="L26">
        <v>0.03</v>
      </c>
      <c r="M26">
        <v>146</v>
      </c>
      <c r="N26">
        <v>0.42</v>
      </c>
      <c r="O26">
        <v>359</v>
      </c>
      <c r="P26"/>
      <c r="Q26" t="s">
        <v>536</v>
      </c>
    </row>
    <row r="27" spans="1:17" x14ac:dyDescent="0.35">
      <c r="A27" t="s">
        <v>62</v>
      </c>
      <c r="B27" t="s">
        <v>63</v>
      </c>
      <c r="C27" s="39">
        <v>210</v>
      </c>
      <c r="D27" s="39">
        <v>38</v>
      </c>
      <c r="E27" s="31">
        <f t="shared" si="0"/>
        <v>0.18095238095238095</v>
      </c>
      <c r="F27" s="42">
        <v>0.23</v>
      </c>
      <c r="G27">
        <v>192.3</v>
      </c>
      <c r="H27">
        <v>53</v>
      </c>
      <c r="I27" s="32">
        <f t="shared" si="4"/>
        <v>0.27561102444097763</v>
      </c>
      <c r="J27" s="33" t="str">
        <f t="shared" si="3"/>
        <v>Yes</v>
      </c>
      <c r="K27" s="29">
        <f t="shared" si="1"/>
        <v>0.32561102444097761</v>
      </c>
      <c r="L27">
        <v>0.28999999999999998</v>
      </c>
      <c r="M27">
        <v>1191</v>
      </c>
      <c r="N27">
        <v>0.87</v>
      </c>
      <c r="O27">
        <v>2880</v>
      </c>
      <c r="P27"/>
      <c r="Q27" t="s">
        <v>537</v>
      </c>
    </row>
    <row r="28" spans="1:17" x14ac:dyDescent="0.35">
      <c r="A28" t="s">
        <v>64</v>
      </c>
      <c r="B28" t="s">
        <v>65</v>
      </c>
      <c r="C28" s="39">
        <v>59</v>
      </c>
      <c r="D28" s="39">
        <v>13</v>
      </c>
      <c r="E28" s="31">
        <f t="shared" si="0"/>
        <v>0.22033898305084745</v>
      </c>
      <c r="F28" s="42">
        <v>0.27</v>
      </c>
      <c r="G28">
        <v>56</v>
      </c>
      <c r="H28">
        <v>20.700000000000003</v>
      </c>
      <c r="I28" s="32">
        <f t="shared" si="4"/>
        <v>0.36964285714285722</v>
      </c>
      <c r="J28" s="33" t="str">
        <f t="shared" si="3"/>
        <v>Yes</v>
      </c>
      <c r="K28" s="29">
        <f t="shared" si="1"/>
        <v>0.42508928571428578</v>
      </c>
      <c r="L28">
        <v>0.23</v>
      </c>
      <c r="M28">
        <v>126</v>
      </c>
      <c r="N28">
        <v>0.82000000000000006</v>
      </c>
      <c r="O28">
        <v>653</v>
      </c>
      <c r="P28"/>
      <c r="Q28" t="s">
        <v>538</v>
      </c>
    </row>
    <row r="29" spans="1:17" x14ac:dyDescent="0.35">
      <c r="A29" t="s">
        <v>66</v>
      </c>
      <c r="B29" t="s">
        <v>67</v>
      </c>
      <c r="C29" s="39">
        <v>10</v>
      </c>
      <c r="D29" s="39">
        <v>2</v>
      </c>
      <c r="E29" s="31">
        <f t="shared" si="0"/>
        <v>0.2</v>
      </c>
      <c r="F29" s="42">
        <v>0.25</v>
      </c>
      <c r="G29">
        <v>8.7000000000000011</v>
      </c>
      <c r="H29">
        <v>3</v>
      </c>
      <c r="I29" s="32">
        <f t="shared" si="4"/>
        <v>0.34482758620689652</v>
      </c>
      <c r="J29" s="33" t="str">
        <f t="shared" si="3"/>
        <v>Yes</v>
      </c>
      <c r="K29" s="29">
        <f t="shared" si="1"/>
        <v>0.39655172413793094</v>
      </c>
      <c r="L29">
        <v>0.43</v>
      </c>
      <c r="M29">
        <v>77</v>
      </c>
      <c r="N29">
        <v>0.25</v>
      </c>
      <c r="O29">
        <v>248</v>
      </c>
      <c r="P29"/>
      <c r="Q29" t="s">
        <v>539</v>
      </c>
    </row>
    <row r="30" spans="1:17" x14ac:dyDescent="0.35">
      <c r="A30" t="s">
        <v>68</v>
      </c>
      <c r="B30" t="s">
        <v>69</v>
      </c>
      <c r="C30" s="39">
        <v>17</v>
      </c>
      <c r="D30" s="39">
        <v>3</v>
      </c>
      <c r="E30" s="31">
        <f t="shared" si="0"/>
        <v>0.17647058823529413</v>
      </c>
      <c r="F30" s="42">
        <v>0.23</v>
      </c>
      <c r="G30">
        <v>18.7</v>
      </c>
      <c r="H30">
        <v>6.7</v>
      </c>
      <c r="I30" s="32">
        <f t="shared" si="4"/>
        <v>0.35828877005347598</v>
      </c>
      <c r="J30" s="33" t="str">
        <f t="shared" si="3"/>
        <v>Yes</v>
      </c>
      <c r="K30" s="29">
        <f t="shared" si="1"/>
        <v>0.41203208556149734</v>
      </c>
      <c r="L30">
        <v>0.19</v>
      </c>
      <c r="M30">
        <v>90</v>
      </c>
      <c r="N30">
        <v>0.5</v>
      </c>
      <c r="O30">
        <v>614</v>
      </c>
      <c r="P30" t="s">
        <v>769</v>
      </c>
      <c r="Q30" t="s">
        <v>540</v>
      </c>
    </row>
    <row r="31" spans="1:17" x14ac:dyDescent="0.35">
      <c r="A31" t="s">
        <v>70</v>
      </c>
      <c r="B31" t="s">
        <v>71</v>
      </c>
      <c r="C31" s="39">
        <v>8</v>
      </c>
      <c r="D31" s="39">
        <v>0</v>
      </c>
      <c r="E31" s="31">
        <f t="shared" si="0"/>
        <v>0</v>
      </c>
      <c r="F31" s="42">
        <v>0.1</v>
      </c>
      <c r="G31">
        <v>8.3000000000000007</v>
      </c>
      <c r="H31">
        <v>2</v>
      </c>
      <c r="I31" s="32">
        <f t="shared" si="4"/>
        <v>0.24096385542168672</v>
      </c>
      <c r="J31" s="33" t="str">
        <f t="shared" si="3"/>
        <v>Yes</v>
      </c>
      <c r="K31" s="29">
        <f t="shared" si="1"/>
        <v>0.29096385542168673</v>
      </c>
      <c r="L31" t="s">
        <v>513</v>
      </c>
      <c r="M31" t="s">
        <v>513</v>
      </c>
      <c r="N31" t="s">
        <v>513</v>
      </c>
      <c r="O31" t="s">
        <v>513</v>
      </c>
      <c r="P31" t="s">
        <v>514</v>
      </c>
      <c r="Q31" t="s">
        <v>541</v>
      </c>
    </row>
    <row r="32" spans="1:17" x14ac:dyDescent="0.35">
      <c r="A32" t="s">
        <v>72</v>
      </c>
      <c r="B32" t="s">
        <v>73</v>
      </c>
      <c r="C32" s="39">
        <v>34</v>
      </c>
      <c r="D32" s="39">
        <v>3</v>
      </c>
      <c r="E32" s="31">
        <f t="shared" si="0"/>
        <v>8.8235294117647065E-2</v>
      </c>
      <c r="F32" s="42">
        <v>0.14000000000000001</v>
      </c>
      <c r="G32">
        <v>34.700000000000003</v>
      </c>
      <c r="H32">
        <v>8.3000000000000007</v>
      </c>
      <c r="I32" s="32">
        <f t="shared" si="4"/>
        <v>0.23919308357348704</v>
      </c>
      <c r="J32" s="33" t="str">
        <f t="shared" si="3"/>
        <v>Yes</v>
      </c>
      <c r="K32" s="29">
        <f t="shared" si="1"/>
        <v>0.28919308357348705</v>
      </c>
      <c r="L32">
        <v>0</v>
      </c>
      <c r="M32">
        <v>59</v>
      </c>
      <c r="N32">
        <v>0</v>
      </c>
      <c r="O32">
        <v>154</v>
      </c>
      <c r="P32" t="s">
        <v>514</v>
      </c>
      <c r="Q32" t="s">
        <v>542</v>
      </c>
    </row>
    <row r="33" spans="1:17" x14ac:dyDescent="0.35">
      <c r="A33" t="s">
        <v>74</v>
      </c>
      <c r="B33" t="s">
        <v>75</v>
      </c>
      <c r="C33" s="39">
        <v>36</v>
      </c>
      <c r="D33" s="39">
        <v>4</v>
      </c>
      <c r="E33" s="31">
        <f t="shared" si="0"/>
        <v>0.1111111111111111</v>
      </c>
      <c r="F33" s="42">
        <v>0.18</v>
      </c>
      <c r="G33">
        <v>34.700000000000003</v>
      </c>
      <c r="H33">
        <v>8</v>
      </c>
      <c r="I33" s="32">
        <f t="shared" si="4"/>
        <v>0.23054755043227665</v>
      </c>
      <c r="J33" s="33" t="str">
        <f t="shared" si="3"/>
        <v>Yes</v>
      </c>
      <c r="K33" s="29">
        <f t="shared" si="1"/>
        <v>0.28054755043227664</v>
      </c>
      <c r="L33">
        <v>0.81</v>
      </c>
      <c r="M33">
        <v>97</v>
      </c>
      <c r="N33">
        <v>1</v>
      </c>
      <c r="O33">
        <v>392</v>
      </c>
      <c r="P33"/>
      <c r="Q33" t="s">
        <v>543</v>
      </c>
    </row>
    <row r="34" spans="1:17" x14ac:dyDescent="0.35">
      <c r="A34" t="s">
        <v>76</v>
      </c>
      <c r="B34" t="s">
        <v>77</v>
      </c>
      <c r="C34" s="39">
        <v>17</v>
      </c>
      <c r="D34" s="39">
        <v>1</v>
      </c>
      <c r="E34" s="31">
        <f t="shared" si="0"/>
        <v>5.8823529411764705E-2</v>
      </c>
      <c r="F34" s="42">
        <v>0.11</v>
      </c>
      <c r="G34">
        <v>15.3</v>
      </c>
      <c r="H34">
        <v>4</v>
      </c>
      <c r="I34" s="32">
        <f t="shared" si="4"/>
        <v>0.26143790849673204</v>
      </c>
      <c r="J34" s="33" t="str">
        <f t="shared" si="3"/>
        <v>Yes</v>
      </c>
      <c r="K34" s="29">
        <f t="shared" si="1"/>
        <v>0.31143790849673203</v>
      </c>
      <c r="L34">
        <v>0.05</v>
      </c>
      <c r="M34">
        <v>55</v>
      </c>
      <c r="N34">
        <v>0.44</v>
      </c>
      <c r="O34">
        <v>308</v>
      </c>
      <c r="P34"/>
      <c r="Q34" t="s">
        <v>544</v>
      </c>
    </row>
    <row r="35" spans="1:17" x14ac:dyDescent="0.35">
      <c r="A35" t="s">
        <v>78</v>
      </c>
      <c r="B35" t="s">
        <v>79</v>
      </c>
      <c r="C35" s="39">
        <v>35</v>
      </c>
      <c r="D35" s="39">
        <v>1</v>
      </c>
      <c r="E35" s="31">
        <f t="shared" si="0"/>
        <v>2.8571428571428571E-2</v>
      </c>
      <c r="F35" s="42">
        <v>0.1</v>
      </c>
      <c r="G35">
        <v>44.7</v>
      </c>
      <c r="H35">
        <v>5.7</v>
      </c>
      <c r="I35" s="32">
        <f t="shared" si="4"/>
        <v>0.12751677852348992</v>
      </c>
      <c r="J35" s="33" t="str">
        <f t="shared" si="3"/>
        <v>Yes</v>
      </c>
      <c r="K35" s="29">
        <f t="shared" si="1"/>
        <v>0.1775167785234899</v>
      </c>
      <c r="L35">
        <v>0.02</v>
      </c>
      <c r="M35">
        <v>66</v>
      </c>
      <c r="N35">
        <v>0.04</v>
      </c>
      <c r="O35">
        <v>666</v>
      </c>
      <c r="P35"/>
      <c r="Q35" t="s">
        <v>545</v>
      </c>
    </row>
    <row r="36" spans="1:17" x14ac:dyDescent="0.35">
      <c r="A36" t="s">
        <v>80</v>
      </c>
      <c r="B36" t="s">
        <v>81</v>
      </c>
      <c r="C36" s="39">
        <v>36</v>
      </c>
      <c r="D36">
        <v>6</v>
      </c>
      <c r="E36" s="31">
        <f t="shared" si="0"/>
        <v>0.16666666666666666</v>
      </c>
      <c r="F36" s="42">
        <v>0.22</v>
      </c>
      <c r="G36">
        <v>36</v>
      </c>
      <c r="H36">
        <v>5.7</v>
      </c>
      <c r="I36" s="32">
        <f t="shared" si="4"/>
        <v>0.15833333333333333</v>
      </c>
      <c r="J36" s="33" t="str">
        <f t="shared" si="3"/>
        <v>No</v>
      </c>
      <c r="K36" s="29" t="str">
        <f t="shared" si="1"/>
        <v>TJ status removed</v>
      </c>
      <c r="L36">
        <v>0.06</v>
      </c>
      <c r="M36">
        <v>91</v>
      </c>
      <c r="N36">
        <v>0</v>
      </c>
      <c r="O36">
        <v>1320</v>
      </c>
      <c r="P36"/>
      <c r="Q36" t="s">
        <v>546</v>
      </c>
    </row>
    <row r="37" spans="1:17" x14ac:dyDescent="0.35">
      <c r="A37" t="s">
        <v>82</v>
      </c>
      <c r="B37" t="s">
        <v>83</v>
      </c>
      <c r="C37" s="39">
        <v>33</v>
      </c>
      <c r="D37" s="39">
        <v>4</v>
      </c>
      <c r="E37" s="31">
        <f t="shared" si="0"/>
        <v>0.12121212121212122</v>
      </c>
      <c r="F37" s="42">
        <v>0.17</v>
      </c>
      <c r="G37">
        <v>32</v>
      </c>
      <c r="H37">
        <v>7.3000000000000007</v>
      </c>
      <c r="I37" s="32">
        <f t="shared" si="4"/>
        <v>0.22812500000000002</v>
      </c>
      <c r="J37" s="33" t="str">
        <f t="shared" si="3"/>
        <v>Yes</v>
      </c>
      <c r="K37" s="29">
        <f t="shared" si="1"/>
        <v>0.27812500000000001</v>
      </c>
      <c r="L37">
        <v>0.57999999999999996</v>
      </c>
      <c r="M37">
        <v>146</v>
      </c>
      <c r="N37">
        <v>1.36</v>
      </c>
      <c r="O37">
        <v>302</v>
      </c>
      <c r="P37"/>
      <c r="Q37" t="s">
        <v>547</v>
      </c>
    </row>
    <row r="38" spans="1:17" x14ac:dyDescent="0.35">
      <c r="A38" t="s">
        <v>84</v>
      </c>
      <c r="B38" t="s">
        <v>85</v>
      </c>
      <c r="C38" s="39">
        <v>13</v>
      </c>
      <c r="D38" s="39">
        <v>0</v>
      </c>
      <c r="E38" s="31">
        <f t="shared" si="0"/>
        <v>0</v>
      </c>
      <c r="F38" s="42">
        <v>0.1</v>
      </c>
      <c r="G38">
        <v>15</v>
      </c>
      <c r="H38">
        <v>2</v>
      </c>
      <c r="I38" s="32">
        <f t="shared" si="4"/>
        <v>0.13333333333333333</v>
      </c>
      <c r="J38" s="33" t="str">
        <f t="shared" si="3"/>
        <v>Yes</v>
      </c>
      <c r="K38" s="29">
        <f t="shared" si="1"/>
        <v>0.18333333333333335</v>
      </c>
      <c r="L38">
        <v>0.2</v>
      </c>
      <c r="M38">
        <v>72</v>
      </c>
      <c r="N38">
        <v>0.43</v>
      </c>
      <c r="O38">
        <v>310</v>
      </c>
      <c r="P38" t="s">
        <v>769</v>
      </c>
      <c r="Q38" t="s">
        <v>548</v>
      </c>
    </row>
    <row r="39" spans="1:17" x14ac:dyDescent="0.35">
      <c r="A39" t="s">
        <v>86</v>
      </c>
      <c r="B39" t="s">
        <v>87</v>
      </c>
      <c r="C39" s="39">
        <v>62</v>
      </c>
      <c r="D39" s="39">
        <v>6</v>
      </c>
      <c r="E39" s="31">
        <f t="shared" si="0"/>
        <v>9.6774193548387094E-2</v>
      </c>
      <c r="F39" s="42">
        <v>0.15</v>
      </c>
      <c r="G39">
        <v>60.300000000000004</v>
      </c>
      <c r="H39">
        <v>13.3</v>
      </c>
      <c r="I39" s="32">
        <f t="shared" si="4"/>
        <v>0.22056384742951907</v>
      </c>
      <c r="J39" s="33" t="str">
        <f t="shared" si="3"/>
        <v>Yes</v>
      </c>
      <c r="K39" s="29">
        <f t="shared" si="1"/>
        <v>0.27056384742951906</v>
      </c>
      <c r="L39">
        <v>0.14000000000000001</v>
      </c>
      <c r="M39">
        <v>182</v>
      </c>
      <c r="N39">
        <v>0.5</v>
      </c>
      <c r="O39">
        <v>612</v>
      </c>
      <c r="P39"/>
      <c r="Q39" t="s">
        <v>549</v>
      </c>
    </row>
    <row r="40" spans="1:17" x14ac:dyDescent="0.35">
      <c r="A40" t="s">
        <v>88</v>
      </c>
      <c r="B40" t="s">
        <v>89</v>
      </c>
      <c r="C40" s="39">
        <v>24</v>
      </c>
      <c r="D40" s="39">
        <v>2</v>
      </c>
      <c r="E40" s="31">
        <f t="shared" si="0"/>
        <v>8.3333333333333329E-2</v>
      </c>
      <c r="F40" s="42">
        <v>0.15</v>
      </c>
      <c r="G40">
        <v>30.3</v>
      </c>
      <c r="H40">
        <v>3.3000000000000003</v>
      </c>
      <c r="I40" s="32">
        <f t="shared" si="4"/>
        <v>0.10891089108910891</v>
      </c>
      <c r="J40" s="33" t="str">
        <f t="shared" si="3"/>
        <v>No</v>
      </c>
      <c r="K40" s="29" t="str">
        <f t="shared" si="1"/>
        <v>TJ status removed</v>
      </c>
      <c r="L40">
        <v>0.16</v>
      </c>
      <c r="M40">
        <v>426</v>
      </c>
      <c r="N40">
        <v>0.45</v>
      </c>
      <c r="O40">
        <v>642</v>
      </c>
      <c r="P40" t="s">
        <v>769</v>
      </c>
      <c r="Q40" t="s">
        <v>550</v>
      </c>
    </row>
    <row r="41" spans="1:17" x14ac:dyDescent="0.35">
      <c r="A41" t="s">
        <v>90</v>
      </c>
      <c r="B41" t="s">
        <v>91</v>
      </c>
      <c r="C41" s="39">
        <v>90</v>
      </c>
      <c r="D41" s="39">
        <v>16</v>
      </c>
      <c r="E41" s="31">
        <f t="shared" si="0"/>
        <v>0.17777777777777778</v>
      </c>
      <c r="F41" s="42">
        <v>0.23</v>
      </c>
      <c r="G41">
        <v>95</v>
      </c>
      <c r="H41">
        <v>28.700000000000003</v>
      </c>
      <c r="I41" s="32">
        <f t="shared" si="4"/>
        <v>0.30210526315789477</v>
      </c>
      <c r="J41" s="33" t="str">
        <f t="shared" si="3"/>
        <v>Yes</v>
      </c>
      <c r="K41" s="29">
        <f t="shared" si="1"/>
        <v>0.35210526315789475</v>
      </c>
      <c r="L41">
        <v>0.53</v>
      </c>
      <c r="M41">
        <v>167</v>
      </c>
      <c r="N41">
        <v>1.3800000000000001</v>
      </c>
      <c r="O41">
        <v>568</v>
      </c>
      <c r="P41"/>
      <c r="Q41" t="s">
        <v>551</v>
      </c>
    </row>
    <row r="42" spans="1:17" x14ac:dyDescent="0.35">
      <c r="A42" t="s">
        <v>92</v>
      </c>
      <c r="B42" t="s">
        <v>93</v>
      </c>
      <c r="C42" s="39">
        <v>45</v>
      </c>
      <c r="D42" s="39">
        <v>4</v>
      </c>
      <c r="E42" s="31">
        <f t="shared" si="0"/>
        <v>8.8888888888888892E-2</v>
      </c>
      <c r="F42" s="42">
        <v>0.14000000000000001</v>
      </c>
      <c r="G42">
        <v>46.7</v>
      </c>
      <c r="H42">
        <v>7.7</v>
      </c>
      <c r="I42" s="32">
        <f t="shared" si="4"/>
        <v>0.16488222698072805</v>
      </c>
      <c r="J42" s="33" t="str">
        <f t="shared" si="3"/>
        <v>Yes</v>
      </c>
      <c r="K42" s="29">
        <f t="shared" si="1"/>
        <v>0.21488222698072806</v>
      </c>
      <c r="L42">
        <v>0.32</v>
      </c>
      <c r="M42">
        <v>96</v>
      </c>
      <c r="N42">
        <v>0.27</v>
      </c>
      <c r="O42">
        <v>533</v>
      </c>
      <c r="P42"/>
      <c r="Q42" t="s">
        <v>552</v>
      </c>
    </row>
    <row r="43" spans="1:17" x14ac:dyDescent="0.35">
      <c r="A43" t="s">
        <v>94</v>
      </c>
      <c r="B43" t="s">
        <v>95</v>
      </c>
      <c r="C43" s="39">
        <v>39</v>
      </c>
      <c r="D43" s="39">
        <v>3</v>
      </c>
      <c r="E43" s="31">
        <f t="shared" si="0"/>
        <v>7.6923076923076927E-2</v>
      </c>
      <c r="F43" s="42">
        <v>0.13</v>
      </c>
      <c r="G43">
        <v>44.300000000000004</v>
      </c>
      <c r="H43">
        <v>4.7</v>
      </c>
      <c r="I43" s="32">
        <f t="shared" si="4"/>
        <v>0.10609480812641083</v>
      </c>
      <c r="J43" s="33" t="str">
        <f t="shared" si="3"/>
        <v>No</v>
      </c>
      <c r="K43" s="29" t="str">
        <f t="shared" si="1"/>
        <v>TJ status removed</v>
      </c>
      <c r="L43">
        <v>0.02</v>
      </c>
      <c r="M43">
        <v>35</v>
      </c>
      <c r="N43">
        <v>0</v>
      </c>
      <c r="O43">
        <v>179</v>
      </c>
      <c r="P43" t="s">
        <v>514</v>
      </c>
      <c r="Q43" t="s">
        <v>553</v>
      </c>
    </row>
    <row r="44" spans="1:17" x14ac:dyDescent="0.35">
      <c r="A44" t="s">
        <v>96</v>
      </c>
      <c r="B44" t="s">
        <v>97</v>
      </c>
      <c r="C44" s="39">
        <v>27</v>
      </c>
      <c r="D44" s="39">
        <v>1</v>
      </c>
      <c r="E44" s="31">
        <f t="shared" si="0"/>
        <v>3.7037037037037035E-2</v>
      </c>
      <c r="F44" s="42">
        <v>0.14000000000000001</v>
      </c>
      <c r="G44">
        <v>26</v>
      </c>
      <c r="H44">
        <v>5.7</v>
      </c>
      <c r="I44" s="32">
        <f t="shared" si="4"/>
        <v>0.21923076923076923</v>
      </c>
      <c r="J44" s="33" t="str">
        <f t="shared" si="3"/>
        <v>Yes</v>
      </c>
      <c r="K44" s="29">
        <f t="shared" si="1"/>
        <v>0.26923076923076922</v>
      </c>
      <c r="L44">
        <v>7.0000000000000007E-2</v>
      </c>
      <c r="M44">
        <v>177</v>
      </c>
      <c r="N44">
        <v>0</v>
      </c>
      <c r="O44">
        <v>475</v>
      </c>
      <c r="P44"/>
      <c r="Q44" t="s">
        <v>554</v>
      </c>
    </row>
    <row r="45" spans="1:17" x14ac:dyDescent="0.35">
      <c r="A45" t="s">
        <v>98</v>
      </c>
      <c r="B45" t="s">
        <v>99</v>
      </c>
      <c r="C45" s="39">
        <v>309</v>
      </c>
      <c r="D45" s="39">
        <v>49</v>
      </c>
      <c r="E45" s="31">
        <f t="shared" si="0"/>
        <v>0.15857605177993528</v>
      </c>
      <c r="F45" s="42">
        <v>0.21</v>
      </c>
      <c r="G45">
        <v>359</v>
      </c>
      <c r="H45">
        <v>76.7</v>
      </c>
      <c r="I45" s="32">
        <f t="shared" si="4"/>
        <v>0.2136490250696379</v>
      </c>
      <c r="J45" s="33" t="str">
        <f t="shared" si="3"/>
        <v>Yes</v>
      </c>
      <c r="K45" s="29">
        <f t="shared" si="1"/>
        <v>0.26364902506963789</v>
      </c>
      <c r="L45">
        <v>0.6</v>
      </c>
      <c r="M45">
        <v>218</v>
      </c>
      <c r="N45">
        <v>0.91</v>
      </c>
      <c r="O45">
        <v>336</v>
      </c>
      <c r="P45"/>
      <c r="Q45" t="s">
        <v>555</v>
      </c>
    </row>
    <row r="46" spans="1:17" x14ac:dyDescent="0.35">
      <c r="A46" t="s">
        <v>100</v>
      </c>
      <c r="B46" t="s">
        <v>101</v>
      </c>
      <c r="C46" s="39">
        <v>88</v>
      </c>
      <c r="D46" s="39">
        <v>11</v>
      </c>
      <c r="E46" s="31">
        <f t="shared" si="0"/>
        <v>0.125</v>
      </c>
      <c r="F46" s="42">
        <v>0.18</v>
      </c>
      <c r="G46">
        <v>103</v>
      </c>
      <c r="H46">
        <v>26</v>
      </c>
      <c r="I46" s="32">
        <f t="shared" si="4"/>
        <v>0.25242718446601942</v>
      </c>
      <c r="J46" s="33" t="str">
        <f t="shared" si="3"/>
        <v>Yes</v>
      </c>
      <c r="K46" s="29">
        <f t="shared" si="1"/>
        <v>0.30242718446601941</v>
      </c>
      <c r="L46">
        <v>1</v>
      </c>
      <c r="M46">
        <v>437</v>
      </c>
      <c r="N46">
        <v>1.44</v>
      </c>
      <c r="O46">
        <v>842</v>
      </c>
      <c r="P46"/>
      <c r="Q46" t="s">
        <v>556</v>
      </c>
    </row>
    <row r="47" spans="1:17" x14ac:dyDescent="0.35">
      <c r="A47" t="s">
        <v>102</v>
      </c>
      <c r="B47" t="s">
        <v>103</v>
      </c>
      <c r="C47" s="39">
        <v>84</v>
      </c>
      <c r="D47" s="39">
        <v>4</v>
      </c>
      <c r="E47" s="31">
        <f t="shared" si="0"/>
        <v>4.7619047619047616E-2</v>
      </c>
      <c r="F47" s="42">
        <v>0.13</v>
      </c>
      <c r="G47">
        <v>82.7</v>
      </c>
      <c r="H47">
        <v>9.7000000000000011</v>
      </c>
      <c r="I47" s="32">
        <f t="shared" si="4"/>
        <v>0.11729141475211609</v>
      </c>
      <c r="J47" s="33" t="str">
        <f t="shared" si="3"/>
        <v>No</v>
      </c>
      <c r="K47" s="29" t="str">
        <f t="shared" si="1"/>
        <v>TJ status removed</v>
      </c>
      <c r="L47">
        <v>0.42</v>
      </c>
      <c r="M47">
        <v>70</v>
      </c>
      <c r="N47">
        <v>0.48</v>
      </c>
      <c r="O47">
        <v>523</v>
      </c>
      <c r="P47"/>
      <c r="Q47" t="s">
        <v>557</v>
      </c>
    </row>
    <row r="48" spans="1:17" x14ac:dyDescent="0.35">
      <c r="A48" t="s">
        <v>104</v>
      </c>
      <c r="B48" t="s">
        <v>105</v>
      </c>
      <c r="C48" s="39">
        <v>36</v>
      </c>
      <c r="D48" s="39">
        <v>2</v>
      </c>
      <c r="E48" s="31">
        <f t="shared" si="0"/>
        <v>5.5555555555555552E-2</v>
      </c>
      <c r="F48" s="42">
        <v>0.11</v>
      </c>
      <c r="G48">
        <v>30.3</v>
      </c>
      <c r="H48">
        <v>3.3000000000000003</v>
      </c>
      <c r="I48" s="32">
        <f t="shared" si="4"/>
        <v>0.10891089108910891</v>
      </c>
      <c r="J48" s="33" t="str">
        <f t="shared" si="3"/>
        <v>No</v>
      </c>
      <c r="K48" s="29" t="str">
        <f t="shared" si="1"/>
        <v>TJ status removed</v>
      </c>
      <c r="L48">
        <v>0.1</v>
      </c>
      <c r="M48">
        <v>90</v>
      </c>
      <c r="N48">
        <v>0</v>
      </c>
      <c r="O48">
        <v>150</v>
      </c>
      <c r="P48"/>
      <c r="Q48" t="s">
        <v>558</v>
      </c>
    </row>
    <row r="49" spans="1:17" x14ac:dyDescent="0.35">
      <c r="A49" t="s">
        <v>106</v>
      </c>
      <c r="B49" t="s">
        <v>107</v>
      </c>
      <c r="C49" s="39">
        <v>109</v>
      </c>
      <c r="D49" s="39">
        <v>3</v>
      </c>
      <c r="E49" s="31">
        <f t="shared" si="0"/>
        <v>2.7522935779816515E-2</v>
      </c>
      <c r="F49" s="42">
        <v>0.12</v>
      </c>
      <c r="G49">
        <v>108</v>
      </c>
      <c r="H49">
        <v>9.3000000000000007</v>
      </c>
      <c r="I49" s="32">
        <f t="shared" si="4"/>
        <v>8.6111111111111124E-2</v>
      </c>
      <c r="J49" s="33" t="str">
        <f t="shared" si="3"/>
        <v>No</v>
      </c>
      <c r="K49" s="29" t="str">
        <f t="shared" si="1"/>
        <v>TJ status removed</v>
      </c>
      <c r="L49">
        <v>0.13</v>
      </c>
      <c r="M49">
        <v>60</v>
      </c>
      <c r="N49">
        <v>0.43</v>
      </c>
      <c r="O49">
        <v>100</v>
      </c>
      <c r="P49"/>
      <c r="Q49" t="s">
        <v>559</v>
      </c>
    </row>
    <row r="50" spans="1:17" x14ac:dyDescent="0.35">
      <c r="A50" t="s">
        <v>108</v>
      </c>
      <c r="B50" t="s">
        <v>109</v>
      </c>
      <c r="C50" s="39">
        <v>36</v>
      </c>
      <c r="D50" s="39">
        <v>6</v>
      </c>
      <c r="E50" s="31">
        <f t="shared" si="0"/>
        <v>0.16666666666666666</v>
      </c>
      <c r="F50" s="42">
        <v>0.22</v>
      </c>
      <c r="G50">
        <v>39.300000000000004</v>
      </c>
      <c r="H50">
        <v>12</v>
      </c>
      <c r="I50" s="32">
        <f t="shared" si="4"/>
        <v>0.30534351145038163</v>
      </c>
      <c r="J50" s="33" t="str">
        <f t="shared" si="3"/>
        <v>Yes</v>
      </c>
      <c r="K50" s="29">
        <f t="shared" si="1"/>
        <v>0.35534351145038162</v>
      </c>
      <c r="L50">
        <v>0.2</v>
      </c>
      <c r="M50">
        <v>402</v>
      </c>
      <c r="N50">
        <v>0.28999999999999998</v>
      </c>
      <c r="O50">
        <v>727</v>
      </c>
      <c r="P50" t="s">
        <v>769</v>
      </c>
      <c r="Q50" t="s">
        <v>560</v>
      </c>
    </row>
    <row r="51" spans="1:17" x14ac:dyDescent="0.35">
      <c r="A51" t="s">
        <v>110</v>
      </c>
      <c r="B51" t="s">
        <v>111</v>
      </c>
      <c r="C51" s="39">
        <v>23</v>
      </c>
      <c r="D51" s="39">
        <v>5</v>
      </c>
      <c r="E51" s="31">
        <f t="shared" si="0"/>
        <v>0.21739130434782608</v>
      </c>
      <c r="F51" s="42">
        <v>0.27</v>
      </c>
      <c r="G51">
        <v>24.700000000000003</v>
      </c>
      <c r="H51">
        <v>8</v>
      </c>
      <c r="I51" s="32">
        <f t="shared" si="4"/>
        <v>0.32388663967611331</v>
      </c>
      <c r="J51" s="33" t="str">
        <f t="shared" si="3"/>
        <v>Yes</v>
      </c>
      <c r="K51" s="29">
        <f t="shared" si="1"/>
        <v>0.3738866396761133</v>
      </c>
      <c r="L51">
        <v>0.77</v>
      </c>
      <c r="M51">
        <v>243</v>
      </c>
      <c r="N51">
        <v>0.5</v>
      </c>
      <c r="O51">
        <v>713</v>
      </c>
      <c r="P51"/>
      <c r="Q51" t="s">
        <v>561</v>
      </c>
    </row>
    <row r="52" spans="1:17" x14ac:dyDescent="0.35">
      <c r="A52" t="s">
        <v>112</v>
      </c>
      <c r="B52" t="s">
        <v>113</v>
      </c>
      <c r="C52" s="39">
        <v>53</v>
      </c>
      <c r="D52" s="39">
        <v>12</v>
      </c>
      <c r="E52" s="31">
        <f t="shared" si="0"/>
        <v>0.22641509433962265</v>
      </c>
      <c r="F52" s="42">
        <v>0.28000000000000003</v>
      </c>
      <c r="G52">
        <v>46</v>
      </c>
      <c r="H52">
        <v>16</v>
      </c>
      <c r="I52" s="32">
        <f t="shared" si="4"/>
        <v>0.34782608695652173</v>
      </c>
      <c r="J52" s="33" t="str">
        <f t="shared" si="3"/>
        <v>Yes</v>
      </c>
      <c r="K52" s="29">
        <f t="shared" si="1"/>
        <v>0.39999999999999997</v>
      </c>
      <c r="L52">
        <v>0.24</v>
      </c>
      <c r="M52">
        <v>130</v>
      </c>
      <c r="N52">
        <v>0.92</v>
      </c>
      <c r="O52">
        <v>627</v>
      </c>
      <c r="P52"/>
      <c r="Q52" t="s">
        <v>562</v>
      </c>
    </row>
    <row r="53" spans="1:17" x14ac:dyDescent="0.35">
      <c r="A53" t="s">
        <v>114</v>
      </c>
      <c r="B53" t="s">
        <v>115</v>
      </c>
      <c r="C53" s="39">
        <v>9</v>
      </c>
      <c r="D53" s="39">
        <v>2</v>
      </c>
      <c r="E53" s="31">
        <f t="shared" si="0"/>
        <v>0.22222222222222221</v>
      </c>
      <c r="F53" s="42">
        <v>0.27</v>
      </c>
      <c r="G53">
        <v>10.700000000000001</v>
      </c>
      <c r="H53">
        <v>4</v>
      </c>
      <c r="I53" s="32">
        <f t="shared" si="4"/>
        <v>0.37383177570093457</v>
      </c>
      <c r="J53" s="33" t="str">
        <f t="shared" si="3"/>
        <v>Yes</v>
      </c>
      <c r="K53" s="29">
        <f t="shared" si="1"/>
        <v>0.4299065420560747</v>
      </c>
      <c r="L53">
        <v>0</v>
      </c>
      <c r="M53">
        <v>45</v>
      </c>
      <c r="N53">
        <v>0</v>
      </c>
      <c r="O53">
        <v>272</v>
      </c>
      <c r="P53"/>
      <c r="Q53" t="s">
        <v>563</v>
      </c>
    </row>
    <row r="54" spans="1:17" x14ac:dyDescent="0.35">
      <c r="A54" t="s">
        <v>116</v>
      </c>
      <c r="B54" t="s">
        <v>117</v>
      </c>
      <c r="C54" s="39">
        <v>75</v>
      </c>
      <c r="D54" s="39">
        <v>13</v>
      </c>
      <c r="E54" s="31">
        <f t="shared" si="0"/>
        <v>0.17333333333333334</v>
      </c>
      <c r="F54" s="42">
        <v>0.22</v>
      </c>
      <c r="G54">
        <v>70.3</v>
      </c>
      <c r="H54">
        <v>17.7</v>
      </c>
      <c r="I54" s="32">
        <f t="shared" si="4"/>
        <v>0.25177809388335703</v>
      </c>
      <c r="J54" s="33" t="str">
        <f t="shared" si="3"/>
        <v>Yes</v>
      </c>
      <c r="K54" s="29">
        <f t="shared" si="1"/>
        <v>0.30177809388335702</v>
      </c>
      <c r="L54">
        <v>0.37</v>
      </c>
      <c r="M54">
        <v>118</v>
      </c>
      <c r="N54">
        <v>0.91</v>
      </c>
      <c r="O54">
        <v>421</v>
      </c>
      <c r="P54"/>
      <c r="Q54" t="s">
        <v>564</v>
      </c>
    </row>
    <row r="55" spans="1:17" x14ac:dyDescent="0.35">
      <c r="A55" t="s">
        <v>118</v>
      </c>
      <c r="B55" t="s">
        <v>119</v>
      </c>
      <c r="C55" s="39">
        <v>14</v>
      </c>
      <c r="D55">
        <v>4</v>
      </c>
      <c r="E55" s="31">
        <f t="shared" si="0"/>
        <v>0.2857142857142857</v>
      </c>
      <c r="F55" s="42">
        <v>0.34</v>
      </c>
      <c r="G55">
        <v>13.3</v>
      </c>
      <c r="H55">
        <v>7.3000000000000007</v>
      </c>
      <c r="I55" s="32">
        <f t="shared" si="4"/>
        <v>0.54887218045112784</v>
      </c>
      <c r="J55" s="33" t="str">
        <f t="shared" si="3"/>
        <v>Yes</v>
      </c>
      <c r="K55" s="29">
        <f t="shared" si="1"/>
        <v>0.63120300751879699</v>
      </c>
      <c r="L55">
        <v>0.17</v>
      </c>
      <c r="M55">
        <v>77</v>
      </c>
      <c r="N55">
        <v>0</v>
      </c>
      <c r="O55">
        <v>465</v>
      </c>
      <c r="P55" t="s">
        <v>514</v>
      </c>
      <c r="Q55" t="s">
        <v>565</v>
      </c>
    </row>
    <row r="56" spans="1:17" x14ac:dyDescent="0.35">
      <c r="A56" t="s">
        <v>120</v>
      </c>
      <c r="B56" t="s">
        <v>121</v>
      </c>
      <c r="C56" s="39">
        <v>52</v>
      </c>
      <c r="D56" s="39">
        <v>10</v>
      </c>
      <c r="E56" s="31">
        <f t="shared" si="0"/>
        <v>0.19230769230769232</v>
      </c>
      <c r="F56" s="42">
        <v>0.24</v>
      </c>
      <c r="G56">
        <v>50.7</v>
      </c>
      <c r="H56">
        <v>18.3</v>
      </c>
      <c r="I56" s="32">
        <f t="shared" si="4"/>
        <v>0.36094674556213019</v>
      </c>
      <c r="J56" s="33" t="str">
        <f t="shared" si="3"/>
        <v>Yes</v>
      </c>
      <c r="K56" s="29">
        <f t="shared" si="1"/>
        <v>0.41508875739644968</v>
      </c>
      <c r="L56">
        <v>0.14000000000000001</v>
      </c>
      <c r="M56">
        <v>100</v>
      </c>
      <c r="N56">
        <v>0.38</v>
      </c>
      <c r="O56">
        <v>391</v>
      </c>
      <c r="P56" t="s">
        <v>514</v>
      </c>
      <c r="Q56" t="s">
        <v>566</v>
      </c>
    </row>
    <row r="57" spans="1:17" x14ac:dyDescent="0.35">
      <c r="A57" t="s">
        <v>122</v>
      </c>
      <c r="B57" t="s">
        <v>123</v>
      </c>
      <c r="C57" s="39">
        <v>54</v>
      </c>
      <c r="D57" s="39">
        <v>8</v>
      </c>
      <c r="E57" s="31">
        <f t="shared" si="0"/>
        <v>0.14814814814814814</v>
      </c>
      <c r="F57" s="42">
        <v>0.24</v>
      </c>
      <c r="G57">
        <v>59.7</v>
      </c>
      <c r="H57">
        <v>13.700000000000001</v>
      </c>
      <c r="I57" s="32">
        <f t="shared" si="4"/>
        <v>0.22948073701842547</v>
      </c>
      <c r="J57" s="33" t="str">
        <f t="shared" si="3"/>
        <v>No</v>
      </c>
      <c r="K57" s="29" t="str">
        <f t="shared" si="1"/>
        <v>TJ status removed</v>
      </c>
      <c r="L57">
        <v>0.19</v>
      </c>
      <c r="M57">
        <v>68</v>
      </c>
      <c r="N57">
        <v>0.70000000000000007</v>
      </c>
      <c r="O57">
        <v>179</v>
      </c>
      <c r="P57"/>
      <c r="Q57" t="s">
        <v>567</v>
      </c>
    </row>
    <row r="58" spans="1:17" x14ac:dyDescent="0.35">
      <c r="A58" t="s">
        <v>124</v>
      </c>
      <c r="B58" t="s">
        <v>125</v>
      </c>
      <c r="C58" s="39">
        <v>369</v>
      </c>
      <c r="D58" s="39">
        <v>26</v>
      </c>
      <c r="E58" s="31">
        <f t="shared" si="0"/>
        <v>7.0460704607046065E-2</v>
      </c>
      <c r="F58" s="42">
        <v>0.14000000000000001</v>
      </c>
      <c r="G58">
        <v>390</v>
      </c>
      <c r="H58">
        <v>41.300000000000004</v>
      </c>
      <c r="I58" s="32">
        <f t="shared" si="4"/>
        <v>0.1058974358974359</v>
      </c>
      <c r="J58" s="33" t="str">
        <f t="shared" si="3"/>
        <v>No</v>
      </c>
      <c r="K58" s="29" t="str">
        <f t="shared" si="1"/>
        <v>TJ status removed</v>
      </c>
      <c r="L58">
        <v>0.28999999999999998</v>
      </c>
      <c r="M58">
        <v>70</v>
      </c>
      <c r="N58">
        <v>0.39</v>
      </c>
      <c r="O58">
        <v>249</v>
      </c>
      <c r="P58"/>
      <c r="Q58" t="s">
        <v>568</v>
      </c>
    </row>
    <row r="59" spans="1:17" x14ac:dyDescent="0.35">
      <c r="A59" t="s">
        <v>126</v>
      </c>
      <c r="B59" t="s">
        <v>127</v>
      </c>
      <c r="C59" s="39">
        <v>111</v>
      </c>
      <c r="D59" s="39">
        <v>1</v>
      </c>
      <c r="E59" s="31">
        <f t="shared" si="0"/>
        <v>9.0090090090090089E-3</v>
      </c>
      <c r="F59" s="42">
        <v>0.1</v>
      </c>
      <c r="G59">
        <v>136</v>
      </c>
      <c r="H59">
        <v>4.3</v>
      </c>
      <c r="I59" s="32">
        <f t="shared" si="4"/>
        <v>3.1617647058823528E-2</v>
      </c>
      <c r="J59" s="33" t="str">
        <f t="shared" si="3"/>
        <v>No</v>
      </c>
      <c r="K59" s="29" t="str">
        <f t="shared" si="1"/>
        <v>TJ status removed</v>
      </c>
      <c r="L59">
        <v>0.01</v>
      </c>
      <c r="M59">
        <v>64</v>
      </c>
      <c r="N59">
        <v>0</v>
      </c>
      <c r="O59">
        <v>236</v>
      </c>
      <c r="P59"/>
      <c r="Q59" t="s">
        <v>569</v>
      </c>
    </row>
    <row r="60" spans="1:17" x14ac:dyDescent="0.35">
      <c r="A60" t="s">
        <v>128</v>
      </c>
      <c r="B60" t="s">
        <v>129</v>
      </c>
      <c r="C60" s="39">
        <v>36</v>
      </c>
      <c r="D60" s="39">
        <v>3</v>
      </c>
      <c r="E60" s="31">
        <f t="shared" si="0"/>
        <v>8.3333333333333329E-2</v>
      </c>
      <c r="F60" s="42">
        <v>0.17</v>
      </c>
      <c r="G60">
        <v>27.900000000000002</v>
      </c>
      <c r="H60">
        <v>2.9000000000000004</v>
      </c>
      <c r="I60" s="32">
        <f t="shared" si="4"/>
        <v>0.10394265232974911</v>
      </c>
      <c r="J60" s="33" t="str">
        <f t="shared" si="3"/>
        <v>No</v>
      </c>
      <c r="K60" s="29" t="str">
        <f t="shared" si="1"/>
        <v>TJ status removed</v>
      </c>
      <c r="L60">
        <v>0.3</v>
      </c>
      <c r="M60">
        <v>144</v>
      </c>
      <c r="N60">
        <v>1.33</v>
      </c>
      <c r="O60">
        <v>285</v>
      </c>
      <c r="P60" t="s">
        <v>514</v>
      </c>
      <c r="Q60" t="s">
        <v>570</v>
      </c>
    </row>
    <row r="61" spans="1:17" x14ac:dyDescent="0.35">
      <c r="A61" t="s">
        <v>130</v>
      </c>
      <c r="B61" t="s">
        <v>131</v>
      </c>
      <c r="C61" s="39">
        <v>86</v>
      </c>
      <c r="D61" s="39">
        <v>13</v>
      </c>
      <c r="E61" s="31">
        <f t="shared" si="0"/>
        <v>0.15116279069767441</v>
      </c>
      <c r="F61" s="42">
        <v>0.22</v>
      </c>
      <c r="G61">
        <v>92</v>
      </c>
      <c r="H61">
        <v>15</v>
      </c>
      <c r="I61" s="32">
        <f t="shared" si="4"/>
        <v>0.16304347826086957</v>
      </c>
      <c r="J61" s="33" t="str">
        <f t="shared" si="3"/>
        <v>No</v>
      </c>
      <c r="K61" s="29" t="str">
        <f t="shared" si="1"/>
        <v>TJ status removed</v>
      </c>
      <c r="L61">
        <v>0.43</v>
      </c>
      <c r="M61">
        <v>166</v>
      </c>
      <c r="N61">
        <v>1.17</v>
      </c>
      <c r="O61">
        <v>490</v>
      </c>
      <c r="P61"/>
      <c r="Q61" t="s">
        <v>571</v>
      </c>
    </row>
    <row r="62" spans="1:17" x14ac:dyDescent="0.35">
      <c r="A62" t="s">
        <v>132</v>
      </c>
      <c r="B62" t="s">
        <v>133</v>
      </c>
      <c r="C62" s="39">
        <v>50</v>
      </c>
      <c r="D62" s="39">
        <v>6</v>
      </c>
      <c r="E62" s="31">
        <f t="shared" si="0"/>
        <v>0.12</v>
      </c>
      <c r="F62" s="42">
        <v>0.17</v>
      </c>
      <c r="G62">
        <v>49.7</v>
      </c>
      <c r="H62">
        <v>11</v>
      </c>
      <c r="I62" s="32">
        <f t="shared" si="4"/>
        <v>0.22132796780684103</v>
      </c>
      <c r="J62" s="33" t="str">
        <f t="shared" si="3"/>
        <v>Yes</v>
      </c>
      <c r="K62" s="29">
        <f t="shared" si="1"/>
        <v>0.27132796780684104</v>
      </c>
      <c r="L62">
        <v>0.26</v>
      </c>
      <c r="M62">
        <v>43</v>
      </c>
      <c r="N62">
        <v>0.47000000000000003</v>
      </c>
      <c r="O62">
        <v>118</v>
      </c>
      <c r="P62"/>
      <c r="Q62" t="s">
        <v>572</v>
      </c>
    </row>
    <row r="63" spans="1:17" x14ac:dyDescent="0.35">
      <c r="A63" t="s">
        <v>134</v>
      </c>
      <c r="B63" t="s">
        <v>135</v>
      </c>
      <c r="C63" s="39">
        <v>37</v>
      </c>
      <c r="D63" s="39">
        <v>7</v>
      </c>
      <c r="E63" s="31">
        <f t="shared" si="0"/>
        <v>0.1891891891891892</v>
      </c>
      <c r="F63" s="42">
        <v>0.24</v>
      </c>
      <c r="G63">
        <v>37.300000000000004</v>
      </c>
      <c r="H63">
        <v>14.700000000000001</v>
      </c>
      <c r="I63" s="32">
        <f t="shared" si="4"/>
        <v>0.3941018766756032</v>
      </c>
      <c r="J63" s="33" t="str">
        <f t="shared" si="3"/>
        <v>Yes</v>
      </c>
      <c r="K63" s="29">
        <f t="shared" si="1"/>
        <v>0.45321715817694364</v>
      </c>
      <c r="L63">
        <v>0.11</v>
      </c>
      <c r="M63">
        <v>129</v>
      </c>
      <c r="N63">
        <v>0.46</v>
      </c>
      <c r="O63">
        <v>787</v>
      </c>
      <c r="P63"/>
      <c r="Q63" t="s">
        <v>573</v>
      </c>
    </row>
    <row r="64" spans="1:17" x14ac:dyDescent="0.35">
      <c r="A64" t="s">
        <v>136</v>
      </c>
      <c r="B64" t="s">
        <v>137</v>
      </c>
      <c r="C64" s="40">
        <v>47</v>
      </c>
      <c r="D64" s="40">
        <v>10</v>
      </c>
      <c r="E64" s="31">
        <f t="shared" si="0"/>
        <v>0.21276595744680851</v>
      </c>
      <c r="F64" s="43">
        <v>0.26</v>
      </c>
      <c r="G64">
        <v>42</v>
      </c>
      <c r="H64">
        <v>16</v>
      </c>
      <c r="I64" s="32">
        <f t="shared" ref="I64:I127" si="5">IF(OR(ISBLANK(G64),ISBLANK(H64)),"",(H64/G64))</f>
        <v>0.38095238095238093</v>
      </c>
      <c r="J64" s="33" t="str">
        <f t="shared" ref="J64:J127" si="6">IF(I64="","",IF(I64&gt;=F64,"Yes","No"))</f>
        <v>Yes</v>
      </c>
      <c r="K64" s="29">
        <f t="shared" ref="K64:K127" si="7">IF(OR(ISBLANK(G64),ISBLANK(H64)),"",IF(J64="No", "TJ status removed",IF(I64&gt;0.34, I64 *1.15, I64+0.05)))</f>
        <v>0.43809523809523804</v>
      </c>
      <c r="L64">
        <v>0.06</v>
      </c>
      <c r="M64">
        <v>95</v>
      </c>
      <c r="N64">
        <v>0.1</v>
      </c>
      <c r="O64">
        <v>413</v>
      </c>
      <c r="P64"/>
      <c r="Q64" t="s">
        <v>574</v>
      </c>
    </row>
    <row r="65" spans="1:17" x14ac:dyDescent="0.35">
      <c r="A65" t="s">
        <v>138</v>
      </c>
      <c r="B65" t="s">
        <v>139</v>
      </c>
      <c r="C65" s="40">
        <v>27</v>
      </c>
      <c r="D65" s="40">
        <v>4</v>
      </c>
      <c r="E65" s="31">
        <f t="shared" si="0"/>
        <v>0.14814814814814814</v>
      </c>
      <c r="F65" s="43">
        <v>0.2</v>
      </c>
      <c r="G65">
        <v>25.5</v>
      </c>
      <c r="H65">
        <v>4.5</v>
      </c>
      <c r="I65" s="32">
        <f t="shared" si="5"/>
        <v>0.17647058823529413</v>
      </c>
      <c r="J65" s="33" t="str">
        <f t="shared" si="6"/>
        <v>No</v>
      </c>
      <c r="K65" s="29" t="str">
        <f t="shared" si="7"/>
        <v>TJ status removed</v>
      </c>
      <c r="L65">
        <v>0</v>
      </c>
      <c r="M65">
        <v>51</v>
      </c>
      <c r="N65">
        <v>0.73</v>
      </c>
      <c r="O65">
        <v>189</v>
      </c>
      <c r="P65" t="s">
        <v>514</v>
      </c>
      <c r="Q65" t="s">
        <v>575</v>
      </c>
    </row>
    <row r="66" spans="1:17" x14ac:dyDescent="0.35">
      <c r="A66" t="s">
        <v>140</v>
      </c>
      <c r="B66" t="s">
        <v>141</v>
      </c>
      <c r="C66" s="40">
        <v>142</v>
      </c>
      <c r="D66" s="40">
        <v>14</v>
      </c>
      <c r="E66" s="31">
        <f t="shared" si="0"/>
        <v>9.8591549295774641E-2</v>
      </c>
      <c r="F66" s="43">
        <v>0.15</v>
      </c>
      <c r="G66">
        <v>146.70000000000002</v>
      </c>
      <c r="H66">
        <v>31</v>
      </c>
      <c r="I66" s="32">
        <f t="shared" si="5"/>
        <v>0.21131561008861621</v>
      </c>
      <c r="J66" s="33" t="str">
        <f t="shared" si="6"/>
        <v>Yes</v>
      </c>
      <c r="K66" s="29">
        <f t="shared" si="7"/>
        <v>0.2613156100886162</v>
      </c>
      <c r="L66">
        <v>0.83000000000000007</v>
      </c>
      <c r="M66">
        <v>178</v>
      </c>
      <c r="N66">
        <v>1.73</v>
      </c>
      <c r="O66">
        <v>513</v>
      </c>
      <c r="P66"/>
      <c r="Q66" t="s">
        <v>576</v>
      </c>
    </row>
    <row r="67" spans="1:17" x14ac:dyDescent="0.35">
      <c r="A67" t="s">
        <v>142</v>
      </c>
      <c r="B67" t="s">
        <v>143</v>
      </c>
      <c r="C67" s="40">
        <v>37</v>
      </c>
      <c r="D67" s="40">
        <v>3</v>
      </c>
      <c r="E67" s="31">
        <f t="shared" si="0"/>
        <v>8.1081081081081086E-2</v>
      </c>
      <c r="F67" s="43">
        <v>0.13</v>
      </c>
      <c r="G67">
        <v>29.3</v>
      </c>
      <c r="H67">
        <v>5.7</v>
      </c>
      <c r="I67" s="32">
        <f t="shared" si="5"/>
        <v>0.19453924914675769</v>
      </c>
      <c r="J67" s="33" t="str">
        <f t="shared" si="6"/>
        <v>Yes</v>
      </c>
      <c r="K67" s="29">
        <f t="shared" si="7"/>
        <v>0.24453924914675768</v>
      </c>
      <c r="L67">
        <v>0.05</v>
      </c>
      <c r="M67">
        <v>53</v>
      </c>
      <c r="N67">
        <v>0.11</v>
      </c>
      <c r="O67">
        <v>157</v>
      </c>
      <c r="P67"/>
      <c r="Q67" t="s">
        <v>577</v>
      </c>
    </row>
    <row r="68" spans="1:17" x14ac:dyDescent="0.35">
      <c r="A68" t="s">
        <v>144</v>
      </c>
      <c r="B68" t="s">
        <v>145</v>
      </c>
      <c r="C68" s="40">
        <v>173</v>
      </c>
      <c r="D68" s="40">
        <v>56</v>
      </c>
      <c r="E68" s="31">
        <f t="shared" si="0"/>
        <v>0.32369942196531792</v>
      </c>
      <c r="F68" s="43">
        <v>0.37</v>
      </c>
      <c r="G68">
        <v>289.3</v>
      </c>
      <c r="H68">
        <v>135</v>
      </c>
      <c r="I68" s="32">
        <f t="shared" si="5"/>
        <v>0.46664362253715863</v>
      </c>
      <c r="J68" s="33" t="str">
        <f t="shared" si="6"/>
        <v>Yes</v>
      </c>
      <c r="K68" s="29">
        <f t="shared" si="7"/>
        <v>0.53664016591773234</v>
      </c>
      <c r="L68">
        <v>0.45</v>
      </c>
      <c r="M68">
        <v>118</v>
      </c>
      <c r="N68">
        <v>0.46</v>
      </c>
      <c r="O68">
        <v>207</v>
      </c>
      <c r="P68"/>
      <c r="Q68" t="s">
        <v>578</v>
      </c>
    </row>
    <row r="69" spans="1:17" x14ac:dyDescent="0.35">
      <c r="A69" t="s">
        <v>146</v>
      </c>
      <c r="B69" t="s">
        <v>147</v>
      </c>
      <c r="C69" s="40">
        <v>11</v>
      </c>
      <c r="D69" s="40">
        <v>1</v>
      </c>
      <c r="E69" s="31">
        <f t="shared" si="0"/>
        <v>9.0909090909090912E-2</v>
      </c>
      <c r="F69" s="43">
        <v>0.14000000000000001</v>
      </c>
      <c r="G69">
        <v>13.3</v>
      </c>
      <c r="H69">
        <v>2.3000000000000003</v>
      </c>
      <c r="I69" s="32">
        <f t="shared" si="5"/>
        <v>0.17293233082706769</v>
      </c>
      <c r="J69" s="33" t="str">
        <f t="shared" si="6"/>
        <v>Yes</v>
      </c>
      <c r="K69" s="29">
        <f t="shared" si="7"/>
        <v>0.2229323308270677</v>
      </c>
      <c r="L69">
        <v>0.12</v>
      </c>
      <c r="M69">
        <v>109</v>
      </c>
      <c r="N69">
        <v>0</v>
      </c>
      <c r="O69">
        <v>620</v>
      </c>
      <c r="P69"/>
      <c r="Q69" t="s">
        <v>579</v>
      </c>
    </row>
    <row r="70" spans="1:17" x14ac:dyDescent="0.35">
      <c r="A70" t="s">
        <v>148</v>
      </c>
      <c r="B70" t="s">
        <v>149</v>
      </c>
      <c r="C70" s="40">
        <v>8</v>
      </c>
      <c r="D70" s="40">
        <v>1</v>
      </c>
      <c r="E70" s="31">
        <f t="shared" si="0"/>
        <v>0.125</v>
      </c>
      <c r="F70" s="43">
        <v>0.18</v>
      </c>
      <c r="G70">
        <v>7</v>
      </c>
      <c r="H70">
        <v>2</v>
      </c>
      <c r="I70" s="32">
        <f t="shared" si="5"/>
        <v>0.2857142857142857</v>
      </c>
      <c r="J70" s="33" t="str">
        <f t="shared" si="6"/>
        <v>Yes</v>
      </c>
      <c r="K70" s="29">
        <f t="shared" si="7"/>
        <v>0.33571428571428569</v>
      </c>
      <c r="L70">
        <v>0</v>
      </c>
      <c r="M70">
        <v>108</v>
      </c>
      <c r="N70">
        <v>0</v>
      </c>
      <c r="O70">
        <v>349</v>
      </c>
      <c r="P70" t="s">
        <v>514</v>
      </c>
      <c r="Q70" t="s">
        <v>580</v>
      </c>
    </row>
    <row r="71" spans="1:17" x14ac:dyDescent="0.35">
      <c r="A71" t="s">
        <v>150</v>
      </c>
      <c r="B71" t="s">
        <v>151</v>
      </c>
      <c r="C71" s="40">
        <v>34</v>
      </c>
      <c r="D71" s="40">
        <v>1</v>
      </c>
      <c r="E71" s="31">
        <f t="shared" si="0"/>
        <v>2.9411764705882353E-2</v>
      </c>
      <c r="F71" s="43">
        <v>0.13</v>
      </c>
      <c r="G71">
        <v>37</v>
      </c>
      <c r="H71">
        <v>5</v>
      </c>
      <c r="I71" s="32">
        <f t="shared" si="5"/>
        <v>0.13513513513513514</v>
      </c>
      <c r="J71" s="33" t="str">
        <f t="shared" si="6"/>
        <v>Yes</v>
      </c>
      <c r="K71" s="29">
        <f t="shared" si="7"/>
        <v>0.18513513513513513</v>
      </c>
      <c r="L71">
        <v>0.16</v>
      </c>
      <c r="M71">
        <v>47</v>
      </c>
      <c r="N71">
        <v>0.94000000000000006</v>
      </c>
      <c r="O71">
        <v>64</v>
      </c>
      <c r="P71"/>
      <c r="Q71" t="s">
        <v>581</v>
      </c>
    </row>
    <row r="72" spans="1:17" x14ac:dyDescent="0.35">
      <c r="A72" t="s">
        <v>152</v>
      </c>
      <c r="B72" t="s">
        <v>153</v>
      </c>
      <c r="C72" s="40">
        <v>33</v>
      </c>
      <c r="D72" s="40">
        <v>4</v>
      </c>
      <c r="E72" s="31">
        <f t="shared" si="0"/>
        <v>0.12121212121212122</v>
      </c>
      <c r="F72" s="43">
        <v>0.22</v>
      </c>
      <c r="G72">
        <v>32.700000000000003</v>
      </c>
      <c r="H72">
        <v>6</v>
      </c>
      <c r="I72" s="32">
        <f t="shared" si="5"/>
        <v>0.18348623853211007</v>
      </c>
      <c r="J72" s="33" t="str">
        <f t="shared" si="6"/>
        <v>No</v>
      </c>
      <c r="K72" s="29" t="str">
        <f t="shared" si="7"/>
        <v>TJ status removed</v>
      </c>
      <c r="L72">
        <v>0.1</v>
      </c>
      <c r="M72">
        <v>68</v>
      </c>
      <c r="N72">
        <v>0.63</v>
      </c>
      <c r="O72">
        <v>984</v>
      </c>
      <c r="P72"/>
      <c r="Q72" t="s">
        <v>582</v>
      </c>
    </row>
    <row r="73" spans="1:17" x14ac:dyDescent="0.35">
      <c r="A73" t="s">
        <v>154</v>
      </c>
      <c r="B73" t="s">
        <v>155</v>
      </c>
      <c r="C73" s="40">
        <v>52</v>
      </c>
      <c r="D73" s="40">
        <v>1</v>
      </c>
      <c r="E73" s="31">
        <f t="shared" si="0"/>
        <v>1.9230769230769232E-2</v>
      </c>
      <c r="F73" s="43">
        <v>0.1</v>
      </c>
      <c r="G73">
        <v>50.300000000000004</v>
      </c>
      <c r="H73">
        <v>3</v>
      </c>
      <c r="I73" s="32">
        <f t="shared" si="5"/>
        <v>5.9642147117296221E-2</v>
      </c>
      <c r="J73" s="33" t="str">
        <f t="shared" si="6"/>
        <v>No</v>
      </c>
      <c r="K73" s="29" t="str">
        <f t="shared" si="7"/>
        <v>TJ status removed</v>
      </c>
      <c r="L73">
        <v>0</v>
      </c>
      <c r="M73">
        <v>86</v>
      </c>
      <c r="N73">
        <v>0.12</v>
      </c>
      <c r="O73">
        <v>217</v>
      </c>
      <c r="P73"/>
      <c r="Q73" t="s">
        <v>583</v>
      </c>
    </row>
    <row r="74" spans="1:17" x14ac:dyDescent="0.35">
      <c r="A74" t="s">
        <v>156</v>
      </c>
      <c r="B74" t="s">
        <v>157</v>
      </c>
      <c r="C74" s="40">
        <v>46</v>
      </c>
      <c r="D74" s="40">
        <v>8</v>
      </c>
      <c r="E74" s="31">
        <f t="shared" si="0"/>
        <v>0.17391304347826086</v>
      </c>
      <c r="F74" s="43">
        <v>0.22</v>
      </c>
      <c r="G74">
        <v>47.7</v>
      </c>
      <c r="H74">
        <v>14.3</v>
      </c>
      <c r="I74" s="32">
        <f t="shared" si="5"/>
        <v>0.29979035639412999</v>
      </c>
      <c r="J74" s="33" t="str">
        <f t="shared" si="6"/>
        <v>Yes</v>
      </c>
      <c r="K74" s="29">
        <f t="shared" si="7"/>
        <v>0.34979035639412998</v>
      </c>
      <c r="L74">
        <v>0.09</v>
      </c>
      <c r="M74">
        <v>60</v>
      </c>
      <c r="N74">
        <v>0.28000000000000003</v>
      </c>
      <c r="O74">
        <v>321</v>
      </c>
      <c r="P74"/>
      <c r="Q74" t="s">
        <v>584</v>
      </c>
    </row>
    <row r="75" spans="1:17" x14ac:dyDescent="0.35">
      <c r="A75" t="s">
        <v>158</v>
      </c>
      <c r="B75" t="s">
        <v>159</v>
      </c>
      <c r="C75" s="40">
        <v>41</v>
      </c>
      <c r="D75" s="40">
        <v>2</v>
      </c>
      <c r="E75" s="31">
        <f t="shared" si="0"/>
        <v>4.878048780487805E-2</v>
      </c>
      <c r="F75" s="43">
        <v>0.12</v>
      </c>
      <c r="G75">
        <v>39</v>
      </c>
      <c r="H75">
        <v>4.3</v>
      </c>
      <c r="I75" s="32">
        <f t="shared" si="5"/>
        <v>0.11025641025641025</v>
      </c>
      <c r="J75" s="33" t="str">
        <f t="shared" si="6"/>
        <v>No</v>
      </c>
      <c r="K75" s="29" t="str">
        <f t="shared" si="7"/>
        <v>TJ status removed</v>
      </c>
      <c r="L75">
        <v>0.08</v>
      </c>
      <c r="M75">
        <v>106</v>
      </c>
      <c r="N75">
        <v>0.28999999999999998</v>
      </c>
      <c r="O75">
        <v>457</v>
      </c>
      <c r="P75"/>
      <c r="Q75" t="s">
        <v>585</v>
      </c>
    </row>
    <row r="76" spans="1:17" x14ac:dyDescent="0.35">
      <c r="A76" t="s">
        <v>160</v>
      </c>
      <c r="B76" t="s">
        <v>161</v>
      </c>
      <c r="C76" s="40">
        <v>33</v>
      </c>
      <c r="D76" s="40">
        <v>5</v>
      </c>
      <c r="E76" s="31">
        <f t="shared" si="0"/>
        <v>0.15151515151515152</v>
      </c>
      <c r="F76" s="43">
        <v>0.2</v>
      </c>
      <c r="G76">
        <v>31.700000000000003</v>
      </c>
      <c r="H76">
        <v>7.7</v>
      </c>
      <c r="I76" s="32">
        <f t="shared" si="5"/>
        <v>0.24290220820189273</v>
      </c>
      <c r="J76" s="33" t="str">
        <f t="shared" si="6"/>
        <v>Yes</v>
      </c>
      <c r="K76" s="29">
        <f t="shared" si="7"/>
        <v>0.29290220820189272</v>
      </c>
      <c r="L76">
        <v>0.31</v>
      </c>
      <c r="M76">
        <v>71</v>
      </c>
      <c r="N76">
        <v>0.72</v>
      </c>
      <c r="O76">
        <v>275</v>
      </c>
      <c r="P76"/>
      <c r="Q76" t="s">
        <v>586</v>
      </c>
    </row>
    <row r="77" spans="1:17" x14ac:dyDescent="0.35">
      <c r="A77" t="s">
        <v>162</v>
      </c>
      <c r="B77" t="s">
        <v>163</v>
      </c>
      <c r="C77" s="40">
        <v>44</v>
      </c>
      <c r="D77" s="40">
        <v>7</v>
      </c>
      <c r="E77" s="31">
        <f t="shared" si="0"/>
        <v>0.15909090909090909</v>
      </c>
      <c r="F77" s="43">
        <v>0.21</v>
      </c>
      <c r="G77">
        <v>39.700000000000003</v>
      </c>
      <c r="H77">
        <v>10.3</v>
      </c>
      <c r="I77" s="32">
        <f t="shared" si="5"/>
        <v>0.25944584382871538</v>
      </c>
      <c r="J77" s="33" t="str">
        <f t="shared" si="6"/>
        <v>Yes</v>
      </c>
      <c r="K77" s="29">
        <f t="shared" si="7"/>
        <v>0.30944584382871537</v>
      </c>
      <c r="L77">
        <v>0.38</v>
      </c>
      <c r="M77">
        <v>251</v>
      </c>
      <c r="N77">
        <v>1.44</v>
      </c>
      <c r="O77">
        <v>333</v>
      </c>
      <c r="P77"/>
      <c r="Q77" t="s">
        <v>587</v>
      </c>
    </row>
    <row r="78" spans="1:17" x14ac:dyDescent="0.35">
      <c r="A78" t="s">
        <v>164</v>
      </c>
      <c r="B78" t="s">
        <v>165</v>
      </c>
      <c r="C78" s="40">
        <v>34</v>
      </c>
      <c r="D78" s="40">
        <v>3</v>
      </c>
      <c r="E78" s="31">
        <f t="shared" si="0"/>
        <v>8.8235294117647065E-2</v>
      </c>
      <c r="F78" s="43">
        <v>0.14000000000000001</v>
      </c>
      <c r="G78">
        <v>35</v>
      </c>
      <c r="H78">
        <v>5</v>
      </c>
      <c r="I78" s="32">
        <f t="shared" si="5"/>
        <v>0.14285714285714285</v>
      </c>
      <c r="J78" s="33" t="str">
        <f t="shared" si="6"/>
        <v>Yes</v>
      </c>
      <c r="K78" s="29">
        <f t="shared" si="7"/>
        <v>0.19285714285714284</v>
      </c>
      <c r="L78">
        <v>0.24</v>
      </c>
      <c r="M78">
        <v>62</v>
      </c>
      <c r="N78">
        <v>0.53</v>
      </c>
      <c r="O78">
        <v>299</v>
      </c>
      <c r="P78" t="s">
        <v>769</v>
      </c>
      <c r="Q78" t="s">
        <v>588</v>
      </c>
    </row>
    <row r="79" spans="1:17" x14ac:dyDescent="0.35">
      <c r="A79" t="s">
        <v>166</v>
      </c>
      <c r="B79" t="s">
        <v>167</v>
      </c>
      <c r="C79" s="40">
        <v>139</v>
      </c>
      <c r="D79" s="40">
        <v>9</v>
      </c>
      <c r="E79" s="31">
        <f t="shared" si="0"/>
        <v>6.4748201438848921E-2</v>
      </c>
      <c r="F79" s="43">
        <v>0.12</v>
      </c>
      <c r="G79">
        <v>136</v>
      </c>
      <c r="H79">
        <v>19</v>
      </c>
      <c r="I79" s="32">
        <f t="shared" si="5"/>
        <v>0.13970588235294118</v>
      </c>
      <c r="J79" s="33" t="str">
        <f t="shared" si="6"/>
        <v>Yes</v>
      </c>
      <c r="K79" s="29">
        <f t="shared" si="7"/>
        <v>0.18970588235294117</v>
      </c>
      <c r="L79">
        <v>0.17</v>
      </c>
      <c r="M79">
        <v>40</v>
      </c>
      <c r="N79">
        <v>0.27</v>
      </c>
      <c r="O79">
        <v>109</v>
      </c>
      <c r="P79"/>
      <c r="Q79" t="s">
        <v>589</v>
      </c>
    </row>
    <row r="80" spans="1:17" x14ac:dyDescent="0.35">
      <c r="A80" t="s">
        <v>168</v>
      </c>
      <c r="B80" t="s">
        <v>169</v>
      </c>
      <c r="C80" s="40">
        <v>35</v>
      </c>
      <c r="D80" s="40">
        <v>16</v>
      </c>
      <c r="E80" s="31">
        <f t="shared" ref="E80:E143" si="8">D80/C80</f>
        <v>0.45714285714285713</v>
      </c>
      <c r="F80" s="43">
        <v>0.53</v>
      </c>
      <c r="G80">
        <v>34</v>
      </c>
      <c r="H80">
        <v>20.3</v>
      </c>
      <c r="I80" s="32">
        <f t="shared" si="5"/>
        <v>0.59705882352941175</v>
      </c>
      <c r="J80" s="33" t="str">
        <f t="shared" si="6"/>
        <v>Yes</v>
      </c>
      <c r="K80" s="29">
        <f t="shared" si="7"/>
        <v>0.68661764705882344</v>
      </c>
      <c r="L80">
        <v>0.28999999999999998</v>
      </c>
      <c r="M80">
        <v>237</v>
      </c>
      <c r="N80">
        <v>0.19</v>
      </c>
      <c r="O80">
        <v>770</v>
      </c>
      <c r="P80"/>
      <c r="Q80" t="s">
        <v>590</v>
      </c>
    </row>
    <row r="81" spans="1:17" x14ac:dyDescent="0.35">
      <c r="A81" t="s">
        <v>170</v>
      </c>
      <c r="B81" t="s">
        <v>171</v>
      </c>
      <c r="C81" s="40">
        <v>46</v>
      </c>
      <c r="D81" s="40">
        <v>5</v>
      </c>
      <c r="E81" s="31">
        <f t="shared" si="8"/>
        <v>0.10869565217391304</v>
      </c>
      <c r="F81" s="43">
        <v>0.16</v>
      </c>
      <c r="G81">
        <v>42.300000000000004</v>
      </c>
      <c r="H81">
        <v>5.7</v>
      </c>
      <c r="I81" s="32">
        <f t="shared" si="5"/>
        <v>0.13475177304964539</v>
      </c>
      <c r="J81" s="33" t="str">
        <f t="shared" si="6"/>
        <v>No</v>
      </c>
      <c r="K81" s="29" t="str">
        <f t="shared" si="7"/>
        <v>TJ status removed</v>
      </c>
      <c r="L81">
        <v>0.38</v>
      </c>
      <c r="M81">
        <v>57</v>
      </c>
      <c r="N81">
        <v>0.33</v>
      </c>
      <c r="O81">
        <v>170</v>
      </c>
      <c r="P81" t="s">
        <v>769</v>
      </c>
      <c r="Q81" t="s">
        <v>591</v>
      </c>
    </row>
    <row r="82" spans="1:17" x14ac:dyDescent="0.35">
      <c r="A82" t="s">
        <v>172</v>
      </c>
      <c r="B82" t="s">
        <v>173</v>
      </c>
      <c r="C82" s="40">
        <v>58</v>
      </c>
      <c r="D82" s="40">
        <v>8</v>
      </c>
      <c r="E82" s="31">
        <f t="shared" si="8"/>
        <v>0.13793103448275862</v>
      </c>
      <c r="F82" s="43">
        <v>0.21</v>
      </c>
      <c r="G82">
        <v>54</v>
      </c>
      <c r="H82">
        <v>11.3</v>
      </c>
      <c r="I82" s="32">
        <f t="shared" si="5"/>
        <v>0.20925925925925928</v>
      </c>
      <c r="J82" s="33" t="str">
        <f t="shared" si="6"/>
        <v>No</v>
      </c>
      <c r="K82" s="29" t="str">
        <f t="shared" si="7"/>
        <v>TJ status removed</v>
      </c>
      <c r="L82">
        <v>0.1</v>
      </c>
      <c r="M82">
        <v>60</v>
      </c>
      <c r="N82">
        <v>0.46</v>
      </c>
      <c r="O82">
        <v>985</v>
      </c>
      <c r="P82"/>
      <c r="Q82" t="s">
        <v>592</v>
      </c>
    </row>
    <row r="83" spans="1:17" x14ac:dyDescent="0.35">
      <c r="A83" t="s">
        <v>174</v>
      </c>
      <c r="B83" t="s">
        <v>175</v>
      </c>
      <c r="C83" s="40">
        <v>21</v>
      </c>
      <c r="D83" s="40">
        <v>5</v>
      </c>
      <c r="E83" s="31">
        <f t="shared" si="8"/>
        <v>0.23809523809523808</v>
      </c>
      <c r="F83" s="43">
        <v>0.28999999999999998</v>
      </c>
      <c r="G83">
        <v>24</v>
      </c>
      <c r="H83">
        <v>11.700000000000001</v>
      </c>
      <c r="I83" s="32">
        <f t="shared" si="5"/>
        <v>0.48750000000000004</v>
      </c>
      <c r="J83" s="33" t="str">
        <f t="shared" si="6"/>
        <v>Yes</v>
      </c>
      <c r="K83" s="29">
        <f t="shared" si="7"/>
        <v>0.56062500000000004</v>
      </c>
      <c r="L83">
        <v>0.21</v>
      </c>
      <c r="M83">
        <v>156</v>
      </c>
      <c r="N83">
        <v>0.16</v>
      </c>
      <c r="O83">
        <v>603</v>
      </c>
      <c r="P83"/>
      <c r="Q83" t="s">
        <v>593</v>
      </c>
    </row>
    <row r="84" spans="1:17" x14ac:dyDescent="0.35">
      <c r="A84" t="s">
        <v>176</v>
      </c>
      <c r="B84" t="s">
        <v>177</v>
      </c>
      <c r="C84" s="40">
        <v>64</v>
      </c>
      <c r="D84" s="40">
        <v>25</v>
      </c>
      <c r="E84" s="31">
        <f t="shared" si="8"/>
        <v>0.390625</v>
      </c>
      <c r="F84" s="43">
        <v>0.45</v>
      </c>
      <c r="G84">
        <v>59</v>
      </c>
      <c r="H84">
        <v>27.3</v>
      </c>
      <c r="I84" s="32">
        <f t="shared" si="5"/>
        <v>0.46271186440677969</v>
      </c>
      <c r="J84" s="33" t="str">
        <f t="shared" si="6"/>
        <v>Yes</v>
      </c>
      <c r="K84" s="29">
        <f t="shared" si="7"/>
        <v>0.53211864406779663</v>
      </c>
      <c r="L84">
        <v>0.09</v>
      </c>
      <c r="M84">
        <v>244</v>
      </c>
      <c r="N84">
        <v>0.35000000000000003</v>
      </c>
      <c r="O84">
        <v>498</v>
      </c>
      <c r="P84"/>
      <c r="Q84" t="s">
        <v>594</v>
      </c>
    </row>
    <row r="85" spans="1:17" x14ac:dyDescent="0.35">
      <c r="A85" t="s">
        <v>178</v>
      </c>
      <c r="B85" t="s">
        <v>179</v>
      </c>
      <c r="C85" s="40">
        <v>29</v>
      </c>
      <c r="D85" s="40">
        <v>10</v>
      </c>
      <c r="E85" s="31">
        <f t="shared" si="8"/>
        <v>0.34482758620689657</v>
      </c>
      <c r="F85" s="43">
        <v>0.4</v>
      </c>
      <c r="G85">
        <v>31.3</v>
      </c>
      <c r="H85">
        <v>15.3</v>
      </c>
      <c r="I85" s="32">
        <f t="shared" si="5"/>
        <v>0.48881789137380194</v>
      </c>
      <c r="J85" s="33" t="str">
        <f t="shared" si="6"/>
        <v>Yes</v>
      </c>
      <c r="K85" s="29">
        <f t="shared" si="7"/>
        <v>0.56214057507987214</v>
      </c>
      <c r="L85">
        <v>0.70000000000000007</v>
      </c>
      <c r="M85">
        <v>217</v>
      </c>
      <c r="N85">
        <v>0.98</v>
      </c>
      <c r="O85">
        <v>489</v>
      </c>
      <c r="P85" t="s">
        <v>769</v>
      </c>
      <c r="Q85" t="s">
        <v>595</v>
      </c>
    </row>
    <row r="86" spans="1:17" x14ac:dyDescent="0.35">
      <c r="A86" t="s">
        <v>180</v>
      </c>
      <c r="B86" t="s">
        <v>181</v>
      </c>
      <c r="C86" s="40">
        <v>61</v>
      </c>
      <c r="D86" s="40">
        <v>16</v>
      </c>
      <c r="E86" s="31">
        <f t="shared" si="8"/>
        <v>0.26229508196721313</v>
      </c>
      <c r="F86" s="43">
        <v>0.33</v>
      </c>
      <c r="G86">
        <v>52.7</v>
      </c>
      <c r="H86">
        <v>19.3</v>
      </c>
      <c r="I86" s="32">
        <f t="shared" si="5"/>
        <v>0.36622390891840606</v>
      </c>
      <c r="J86" s="33" t="str">
        <f t="shared" si="6"/>
        <v>Yes</v>
      </c>
      <c r="K86" s="29">
        <f t="shared" si="7"/>
        <v>0.42115749525616691</v>
      </c>
      <c r="L86">
        <v>0.52</v>
      </c>
      <c r="M86">
        <v>71</v>
      </c>
      <c r="N86">
        <v>0.72</v>
      </c>
      <c r="O86">
        <v>252</v>
      </c>
      <c r="P86"/>
      <c r="Q86" t="s">
        <v>596</v>
      </c>
    </row>
    <row r="87" spans="1:17" x14ac:dyDescent="0.35">
      <c r="A87" t="s">
        <v>182</v>
      </c>
      <c r="B87" t="s">
        <v>183</v>
      </c>
      <c r="C87" s="40">
        <v>12</v>
      </c>
      <c r="D87" s="40">
        <v>3</v>
      </c>
      <c r="E87" s="31">
        <f t="shared" si="8"/>
        <v>0.25</v>
      </c>
      <c r="F87" s="43">
        <v>0.3</v>
      </c>
      <c r="G87">
        <v>23.700000000000003</v>
      </c>
      <c r="H87">
        <v>9.3000000000000007</v>
      </c>
      <c r="I87" s="32">
        <f t="shared" si="5"/>
        <v>0.39240506329113922</v>
      </c>
      <c r="J87" s="33" t="str">
        <f t="shared" si="6"/>
        <v>Yes</v>
      </c>
      <c r="K87" s="29">
        <f t="shared" si="7"/>
        <v>0.45126582278481009</v>
      </c>
      <c r="L87">
        <v>1.97</v>
      </c>
      <c r="M87">
        <v>202</v>
      </c>
      <c r="N87">
        <v>2.16</v>
      </c>
      <c r="O87">
        <v>392</v>
      </c>
      <c r="P87" t="s">
        <v>769</v>
      </c>
      <c r="Q87" t="s">
        <v>597</v>
      </c>
    </row>
    <row r="88" spans="1:17" x14ac:dyDescent="0.35">
      <c r="A88" t="s">
        <v>184</v>
      </c>
      <c r="B88" t="s">
        <v>185</v>
      </c>
      <c r="C88" s="40">
        <v>18</v>
      </c>
      <c r="D88" s="40">
        <v>5</v>
      </c>
      <c r="E88" s="31">
        <f t="shared" si="8"/>
        <v>0.27777777777777779</v>
      </c>
      <c r="F88" s="43">
        <v>0.33</v>
      </c>
      <c r="G88">
        <v>17.7</v>
      </c>
      <c r="H88">
        <v>7</v>
      </c>
      <c r="I88" s="32">
        <f t="shared" si="5"/>
        <v>0.39548022598870058</v>
      </c>
      <c r="J88" s="33" t="str">
        <f t="shared" si="6"/>
        <v>Yes</v>
      </c>
      <c r="K88" s="29">
        <f t="shared" si="7"/>
        <v>0.45480225988700562</v>
      </c>
      <c r="L88">
        <v>0.09</v>
      </c>
      <c r="M88">
        <v>127</v>
      </c>
      <c r="N88">
        <v>0.08</v>
      </c>
      <c r="O88">
        <v>313</v>
      </c>
      <c r="P88"/>
      <c r="Q88" t="s">
        <v>598</v>
      </c>
    </row>
    <row r="89" spans="1:17" x14ac:dyDescent="0.35">
      <c r="A89" t="s">
        <v>186</v>
      </c>
      <c r="B89" t="s">
        <v>187</v>
      </c>
      <c r="C89" s="40">
        <v>133</v>
      </c>
      <c r="D89" s="40">
        <v>12</v>
      </c>
      <c r="E89" s="31">
        <f t="shared" si="8"/>
        <v>9.0225563909774431E-2</v>
      </c>
      <c r="F89" s="43">
        <v>0.15</v>
      </c>
      <c r="G89">
        <v>131.9</v>
      </c>
      <c r="H89">
        <v>21.400000000000002</v>
      </c>
      <c r="I89" s="32">
        <f t="shared" si="5"/>
        <v>0.16224412433661867</v>
      </c>
      <c r="J89" s="33" t="str">
        <f t="shared" si="6"/>
        <v>Yes</v>
      </c>
      <c r="K89" s="29">
        <f t="shared" si="7"/>
        <v>0.21224412433661866</v>
      </c>
      <c r="L89">
        <v>0.51</v>
      </c>
      <c r="M89">
        <v>93</v>
      </c>
      <c r="N89">
        <v>1.26</v>
      </c>
      <c r="O89">
        <v>342</v>
      </c>
      <c r="P89" t="s">
        <v>769</v>
      </c>
      <c r="Q89" t="s">
        <v>599</v>
      </c>
    </row>
    <row r="90" spans="1:17" x14ac:dyDescent="0.35">
      <c r="A90" t="s">
        <v>188</v>
      </c>
      <c r="B90" t="s">
        <v>189</v>
      </c>
      <c r="C90" s="40">
        <v>27</v>
      </c>
      <c r="D90" s="40">
        <v>8</v>
      </c>
      <c r="E90" s="31">
        <f t="shared" si="8"/>
        <v>0.29629629629629628</v>
      </c>
      <c r="F90" s="43">
        <v>0.35</v>
      </c>
      <c r="G90">
        <v>27.3</v>
      </c>
      <c r="H90">
        <v>11.3</v>
      </c>
      <c r="I90" s="32">
        <f t="shared" si="5"/>
        <v>0.41391941391941395</v>
      </c>
      <c r="J90" s="33" t="str">
        <f t="shared" si="6"/>
        <v>Yes</v>
      </c>
      <c r="K90" s="29">
        <f t="shared" si="7"/>
        <v>0.47600732600732598</v>
      </c>
      <c r="L90">
        <v>0.11</v>
      </c>
      <c r="M90">
        <v>287</v>
      </c>
      <c r="N90">
        <v>0.31</v>
      </c>
      <c r="O90">
        <v>487</v>
      </c>
      <c r="P90" t="s">
        <v>769</v>
      </c>
      <c r="Q90" t="s">
        <v>600</v>
      </c>
    </row>
    <row r="91" spans="1:17" x14ac:dyDescent="0.35">
      <c r="A91" t="s">
        <v>190</v>
      </c>
      <c r="B91" t="s">
        <v>191</v>
      </c>
      <c r="C91" s="40">
        <v>35</v>
      </c>
      <c r="D91" s="40">
        <v>2</v>
      </c>
      <c r="E91" s="31">
        <f t="shared" si="8"/>
        <v>5.7142857142857141E-2</v>
      </c>
      <c r="F91" s="43">
        <v>0.11</v>
      </c>
      <c r="G91">
        <v>37.700000000000003</v>
      </c>
      <c r="H91">
        <v>8.3000000000000007</v>
      </c>
      <c r="I91" s="32">
        <f t="shared" si="5"/>
        <v>0.22015915119363397</v>
      </c>
      <c r="J91" s="33" t="str">
        <f t="shared" si="6"/>
        <v>Yes</v>
      </c>
      <c r="K91" s="29">
        <f t="shared" si="7"/>
        <v>0.27015915119363398</v>
      </c>
      <c r="L91">
        <v>0.71</v>
      </c>
      <c r="M91">
        <v>141</v>
      </c>
      <c r="N91">
        <v>1.53</v>
      </c>
      <c r="O91">
        <v>531</v>
      </c>
      <c r="P91"/>
      <c r="Q91" t="s">
        <v>601</v>
      </c>
    </row>
    <row r="92" spans="1:17" x14ac:dyDescent="0.35">
      <c r="A92" t="s">
        <v>192</v>
      </c>
      <c r="B92" t="s">
        <v>193</v>
      </c>
      <c r="C92" s="40">
        <v>27</v>
      </c>
      <c r="D92" s="40">
        <v>3</v>
      </c>
      <c r="E92" s="31">
        <f t="shared" si="8"/>
        <v>0.1111111111111111</v>
      </c>
      <c r="F92" s="43">
        <v>0.16</v>
      </c>
      <c r="G92">
        <v>28.700000000000003</v>
      </c>
      <c r="H92">
        <v>8</v>
      </c>
      <c r="I92" s="32">
        <f t="shared" si="5"/>
        <v>0.27874564459930312</v>
      </c>
      <c r="J92" s="33" t="str">
        <f t="shared" si="6"/>
        <v>Yes</v>
      </c>
      <c r="K92" s="29">
        <f t="shared" si="7"/>
        <v>0.32874564459930311</v>
      </c>
      <c r="L92">
        <v>0</v>
      </c>
      <c r="M92">
        <v>127</v>
      </c>
      <c r="N92">
        <v>0</v>
      </c>
      <c r="O92">
        <v>280</v>
      </c>
      <c r="P92"/>
      <c r="Q92" t="s">
        <v>602</v>
      </c>
    </row>
    <row r="93" spans="1:17" x14ac:dyDescent="0.35">
      <c r="A93" t="s">
        <v>194</v>
      </c>
      <c r="B93" t="s">
        <v>195</v>
      </c>
      <c r="C93" s="40">
        <v>29</v>
      </c>
      <c r="D93" s="40">
        <v>2</v>
      </c>
      <c r="E93" s="31">
        <f t="shared" si="8"/>
        <v>6.8965517241379309E-2</v>
      </c>
      <c r="F93" s="43">
        <v>0.12</v>
      </c>
      <c r="G93">
        <v>28.700000000000003</v>
      </c>
      <c r="H93">
        <v>7.7</v>
      </c>
      <c r="I93" s="32">
        <f t="shared" si="5"/>
        <v>0.26829268292682923</v>
      </c>
      <c r="J93" s="33" t="str">
        <f t="shared" si="6"/>
        <v>Yes</v>
      </c>
      <c r="K93" s="29">
        <f t="shared" si="7"/>
        <v>0.31829268292682922</v>
      </c>
      <c r="L93">
        <v>0.1</v>
      </c>
      <c r="M93">
        <v>121</v>
      </c>
      <c r="N93">
        <v>0.06</v>
      </c>
      <c r="O93">
        <v>601</v>
      </c>
      <c r="P93"/>
      <c r="Q93" t="s">
        <v>603</v>
      </c>
    </row>
    <row r="94" spans="1:17" x14ac:dyDescent="0.35">
      <c r="A94" t="s">
        <v>196</v>
      </c>
      <c r="B94" t="s">
        <v>197</v>
      </c>
      <c r="C94" s="40">
        <v>35</v>
      </c>
      <c r="D94" s="40">
        <v>8</v>
      </c>
      <c r="E94" s="31">
        <f t="shared" si="8"/>
        <v>0.22857142857142856</v>
      </c>
      <c r="F94" s="43">
        <v>0.38</v>
      </c>
      <c r="G94">
        <v>35.300000000000004</v>
      </c>
      <c r="H94">
        <v>15</v>
      </c>
      <c r="I94" s="32">
        <f t="shared" si="5"/>
        <v>0.42492917847025491</v>
      </c>
      <c r="J94" s="33" t="str">
        <f t="shared" si="6"/>
        <v>Yes</v>
      </c>
      <c r="K94" s="29">
        <f t="shared" si="7"/>
        <v>0.48866855524079311</v>
      </c>
      <c r="L94">
        <v>0</v>
      </c>
      <c r="M94">
        <v>69</v>
      </c>
      <c r="N94">
        <v>0.35000000000000003</v>
      </c>
      <c r="O94">
        <v>503</v>
      </c>
      <c r="P94"/>
      <c r="Q94" t="s">
        <v>604</v>
      </c>
    </row>
    <row r="95" spans="1:17" x14ac:dyDescent="0.35">
      <c r="A95" t="s">
        <v>198</v>
      </c>
      <c r="B95" t="s">
        <v>199</v>
      </c>
      <c r="C95" s="40">
        <v>54</v>
      </c>
      <c r="D95" s="40">
        <v>7</v>
      </c>
      <c r="E95" s="31">
        <f t="shared" si="8"/>
        <v>0.12962962962962962</v>
      </c>
      <c r="F95" s="43">
        <v>0.18</v>
      </c>
      <c r="G95">
        <v>55</v>
      </c>
      <c r="H95">
        <v>10.3</v>
      </c>
      <c r="I95" s="32">
        <f t="shared" si="5"/>
        <v>0.18727272727272729</v>
      </c>
      <c r="J95" s="33" t="str">
        <f t="shared" si="6"/>
        <v>Yes</v>
      </c>
      <c r="K95" s="29">
        <f t="shared" si="7"/>
        <v>0.2372727272727273</v>
      </c>
      <c r="L95">
        <v>0.05</v>
      </c>
      <c r="M95">
        <v>152</v>
      </c>
      <c r="N95">
        <v>0.33</v>
      </c>
      <c r="O95">
        <v>664</v>
      </c>
      <c r="P95"/>
      <c r="Q95" t="s">
        <v>605</v>
      </c>
    </row>
    <row r="96" spans="1:17" x14ac:dyDescent="0.35">
      <c r="A96" t="s">
        <v>200</v>
      </c>
      <c r="B96" t="s">
        <v>201</v>
      </c>
      <c r="C96" s="40">
        <v>370</v>
      </c>
      <c r="D96" s="40">
        <v>126</v>
      </c>
      <c r="E96" s="31">
        <f t="shared" si="8"/>
        <v>0.34054054054054056</v>
      </c>
      <c r="F96" s="43">
        <v>0.39</v>
      </c>
      <c r="G96">
        <v>418.3</v>
      </c>
      <c r="H96">
        <v>158.70000000000002</v>
      </c>
      <c r="I96" s="32">
        <f t="shared" si="5"/>
        <v>0.37939278030121926</v>
      </c>
      <c r="J96" s="33" t="str">
        <f t="shared" si="6"/>
        <v>No</v>
      </c>
      <c r="K96" s="29" t="str">
        <f t="shared" si="7"/>
        <v>TJ status removed</v>
      </c>
      <c r="L96">
        <v>0.65</v>
      </c>
      <c r="M96">
        <v>213</v>
      </c>
      <c r="N96">
        <v>2.36</v>
      </c>
      <c r="O96">
        <v>1022</v>
      </c>
      <c r="P96"/>
      <c r="Q96" t="s">
        <v>606</v>
      </c>
    </row>
    <row r="97" spans="1:17" x14ac:dyDescent="0.35">
      <c r="A97" t="s">
        <v>202</v>
      </c>
      <c r="B97" t="s">
        <v>203</v>
      </c>
      <c r="C97" s="40">
        <v>45</v>
      </c>
      <c r="D97" s="40">
        <v>7</v>
      </c>
      <c r="E97" s="31">
        <f t="shared" si="8"/>
        <v>0.15555555555555556</v>
      </c>
      <c r="F97" s="43">
        <v>0.21</v>
      </c>
      <c r="G97">
        <v>45</v>
      </c>
      <c r="H97">
        <v>13.700000000000001</v>
      </c>
      <c r="I97" s="32">
        <f t="shared" si="5"/>
        <v>0.30444444444444446</v>
      </c>
      <c r="J97" s="33" t="str">
        <f t="shared" si="6"/>
        <v>Yes</v>
      </c>
      <c r="K97" s="29">
        <f t="shared" si="7"/>
        <v>0.35444444444444445</v>
      </c>
      <c r="L97">
        <v>0.09</v>
      </c>
      <c r="M97">
        <v>229</v>
      </c>
      <c r="N97">
        <v>0.32</v>
      </c>
      <c r="O97">
        <v>775</v>
      </c>
      <c r="P97"/>
      <c r="Q97" t="s">
        <v>607</v>
      </c>
    </row>
    <row r="98" spans="1:17" x14ac:dyDescent="0.35">
      <c r="A98" t="s">
        <v>204</v>
      </c>
      <c r="B98" t="s">
        <v>205</v>
      </c>
      <c r="C98" s="40">
        <v>137</v>
      </c>
      <c r="D98" s="40">
        <v>6</v>
      </c>
      <c r="E98" s="31">
        <f t="shared" si="8"/>
        <v>4.3795620437956206E-2</v>
      </c>
      <c r="F98" s="43">
        <v>0.11</v>
      </c>
      <c r="G98">
        <v>125.2</v>
      </c>
      <c r="H98">
        <v>20.700000000000003</v>
      </c>
      <c r="I98" s="32">
        <f t="shared" si="5"/>
        <v>0.16533546325878595</v>
      </c>
      <c r="J98" s="33" t="str">
        <f t="shared" si="6"/>
        <v>Yes</v>
      </c>
      <c r="K98" s="29">
        <f t="shared" si="7"/>
        <v>0.21533546325878594</v>
      </c>
      <c r="L98">
        <v>0.03</v>
      </c>
      <c r="M98">
        <v>67</v>
      </c>
      <c r="N98">
        <v>0.19</v>
      </c>
      <c r="O98">
        <v>434</v>
      </c>
      <c r="P98" t="s">
        <v>514</v>
      </c>
      <c r="Q98" t="s">
        <v>608</v>
      </c>
    </row>
    <row r="99" spans="1:17" x14ac:dyDescent="0.35">
      <c r="A99" t="s">
        <v>206</v>
      </c>
      <c r="B99" t="s">
        <v>207</v>
      </c>
      <c r="C99" s="40">
        <v>29</v>
      </c>
      <c r="D99" s="40">
        <v>1</v>
      </c>
      <c r="E99" s="31">
        <f t="shared" si="8"/>
        <v>3.4482758620689655E-2</v>
      </c>
      <c r="F99" s="43">
        <v>0.13</v>
      </c>
      <c r="G99">
        <v>30.3</v>
      </c>
      <c r="H99">
        <v>3.7</v>
      </c>
      <c r="I99" s="32">
        <f t="shared" si="5"/>
        <v>0.12211221122112212</v>
      </c>
      <c r="J99" s="33" t="str">
        <f t="shared" si="6"/>
        <v>No</v>
      </c>
      <c r="K99" s="29" t="str">
        <f t="shared" si="7"/>
        <v>TJ status removed</v>
      </c>
      <c r="L99">
        <v>0.03</v>
      </c>
      <c r="M99">
        <v>64</v>
      </c>
      <c r="N99">
        <v>0.06</v>
      </c>
      <c r="O99">
        <v>360</v>
      </c>
      <c r="P99" t="s">
        <v>769</v>
      </c>
      <c r="Q99" t="s">
        <v>609</v>
      </c>
    </row>
    <row r="100" spans="1:17" x14ac:dyDescent="0.35">
      <c r="A100" t="s">
        <v>208</v>
      </c>
      <c r="B100" t="s">
        <v>209</v>
      </c>
      <c r="C100" s="40">
        <v>56</v>
      </c>
      <c r="D100" s="40">
        <v>4</v>
      </c>
      <c r="E100" s="31">
        <f t="shared" si="8"/>
        <v>7.1428571428571425E-2</v>
      </c>
      <c r="F100" s="43">
        <v>0.16</v>
      </c>
      <c r="G100">
        <v>45.7</v>
      </c>
      <c r="H100">
        <v>10.700000000000001</v>
      </c>
      <c r="I100" s="32">
        <f t="shared" si="5"/>
        <v>0.23413566739606129</v>
      </c>
      <c r="J100" s="33" t="str">
        <f t="shared" si="6"/>
        <v>Yes</v>
      </c>
      <c r="K100" s="29">
        <f t="shared" si="7"/>
        <v>0.28413566739606128</v>
      </c>
      <c r="L100">
        <v>0.68</v>
      </c>
      <c r="M100">
        <v>2320</v>
      </c>
      <c r="N100">
        <v>1.21</v>
      </c>
      <c r="O100">
        <v>2945</v>
      </c>
      <c r="P100" t="s">
        <v>769</v>
      </c>
      <c r="Q100" t="s">
        <v>610</v>
      </c>
    </row>
    <row r="101" spans="1:17" x14ac:dyDescent="0.35">
      <c r="A101" t="s">
        <v>210</v>
      </c>
      <c r="B101" t="s">
        <v>211</v>
      </c>
      <c r="C101" s="40">
        <v>39</v>
      </c>
      <c r="D101" s="40">
        <v>7</v>
      </c>
      <c r="E101" s="31">
        <f t="shared" si="8"/>
        <v>0.17948717948717949</v>
      </c>
      <c r="F101" s="43">
        <v>0.23</v>
      </c>
      <c r="G101">
        <v>38.700000000000003</v>
      </c>
      <c r="H101">
        <v>12</v>
      </c>
      <c r="I101" s="32">
        <f t="shared" si="5"/>
        <v>0.31007751937984496</v>
      </c>
      <c r="J101" s="33" t="str">
        <f t="shared" si="6"/>
        <v>Yes</v>
      </c>
      <c r="K101" s="29">
        <f t="shared" si="7"/>
        <v>0.36007751937984495</v>
      </c>
      <c r="L101">
        <v>0.11</v>
      </c>
      <c r="M101">
        <v>98</v>
      </c>
      <c r="N101">
        <v>0.14000000000000001</v>
      </c>
      <c r="O101">
        <v>326</v>
      </c>
      <c r="P101"/>
      <c r="Q101" t="s">
        <v>611</v>
      </c>
    </row>
    <row r="102" spans="1:17" x14ac:dyDescent="0.35">
      <c r="A102" t="s">
        <v>212</v>
      </c>
      <c r="B102" t="s">
        <v>213</v>
      </c>
      <c r="C102" s="40">
        <v>124</v>
      </c>
      <c r="D102" s="40">
        <v>14</v>
      </c>
      <c r="E102" s="31">
        <f t="shared" si="8"/>
        <v>0.11290322580645161</v>
      </c>
      <c r="F102" s="43">
        <v>0.16</v>
      </c>
      <c r="G102">
        <v>127</v>
      </c>
      <c r="H102">
        <v>16</v>
      </c>
      <c r="I102" s="32">
        <f t="shared" si="5"/>
        <v>0.12598425196850394</v>
      </c>
      <c r="J102" s="33" t="str">
        <f t="shared" si="6"/>
        <v>No</v>
      </c>
      <c r="K102" s="29" t="str">
        <f t="shared" si="7"/>
        <v>TJ status removed</v>
      </c>
      <c r="L102">
        <v>0.56000000000000005</v>
      </c>
      <c r="M102">
        <v>60</v>
      </c>
      <c r="N102">
        <v>0.24</v>
      </c>
      <c r="O102">
        <v>310</v>
      </c>
      <c r="P102"/>
      <c r="Q102" t="s">
        <v>612</v>
      </c>
    </row>
    <row r="103" spans="1:17" x14ac:dyDescent="0.35">
      <c r="A103" t="s">
        <v>214</v>
      </c>
      <c r="B103" t="s">
        <v>215</v>
      </c>
      <c r="C103" s="40">
        <v>81</v>
      </c>
      <c r="D103" s="40">
        <v>21</v>
      </c>
      <c r="E103" s="31">
        <f t="shared" si="8"/>
        <v>0.25925925925925924</v>
      </c>
      <c r="F103" s="43">
        <v>0.31</v>
      </c>
      <c r="G103">
        <v>86</v>
      </c>
      <c r="H103">
        <v>32.700000000000003</v>
      </c>
      <c r="I103" s="32">
        <f t="shared" si="5"/>
        <v>0.38023255813953494</v>
      </c>
      <c r="J103" s="33" t="str">
        <f t="shared" si="6"/>
        <v>Yes</v>
      </c>
      <c r="K103" s="29">
        <f t="shared" si="7"/>
        <v>0.43726744186046512</v>
      </c>
      <c r="L103">
        <v>0.04</v>
      </c>
      <c r="M103">
        <v>21</v>
      </c>
      <c r="N103">
        <v>1.31</v>
      </c>
      <c r="O103">
        <v>641</v>
      </c>
      <c r="P103" t="s">
        <v>769</v>
      </c>
      <c r="Q103" t="s">
        <v>613</v>
      </c>
    </row>
    <row r="104" spans="1:17" x14ac:dyDescent="0.35">
      <c r="A104" t="s">
        <v>216</v>
      </c>
      <c r="B104" t="s">
        <v>217</v>
      </c>
      <c r="C104" s="40">
        <v>56</v>
      </c>
      <c r="D104" s="40">
        <v>7</v>
      </c>
      <c r="E104" s="31">
        <f t="shared" si="8"/>
        <v>0.125</v>
      </c>
      <c r="F104" s="43">
        <v>0.19</v>
      </c>
      <c r="G104">
        <v>60.300000000000004</v>
      </c>
      <c r="H104">
        <v>12</v>
      </c>
      <c r="I104" s="32">
        <f t="shared" si="5"/>
        <v>0.19900497512437809</v>
      </c>
      <c r="J104" s="33" t="str">
        <f t="shared" si="6"/>
        <v>Yes</v>
      </c>
      <c r="K104" s="29">
        <f t="shared" si="7"/>
        <v>0.24900497512437808</v>
      </c>
      <c r="L104">
        <v>0</v>
      </c>
      <c r="M104">
        <v>90</v>
      </c>
      <c r="N104">
        <v>0.08</v>
      </c>
      <c r="O104">
        <v>434</v>
      </c>
      <c r="P104"/>
      <c r="Q104" t="s">
        <v>614</v>
      </c>
    </row>
    <row r="105" spans="1:17" x14ac:dyDescent="0.35">
      <c r="A105" t="s">
        <v>218</v>
      </c>
      <c r="B105" t="s">
        <v>219</v>
      </c>
      <c r="C105" s="40">
        <v>27</v>
      </c>
      <c r="D105" s="40">
        <v>6</v>
      </c>
      <c r="E105" s="31">
        <f t="shared" si="8"/>
        <v>0.22222222222222221</v>
      </c>
      <c r="F105" s="43">
        <v>0.31</v>
      </c>
      <c r="G105">
        <v>31</v>
      </c>
      <c r="H105">
        <v>7.3000000000000007</v>
      </c>
      <c r="I105" s="32">
        <f t="shared" si="5"/>
        <v>0.23548387096774195</v>
      </c>
      <c r="J105" s="33" t="str">
        <f t="shared" si="6"/>
        <v>No</v>
      </c>
      <c r="K105" s="29" t="str">
        <f t="shared" si="7"/>
        <v>TJ status removed</v>
      </c>
      <c r="L105">
        <v>2</v>
      </c>
      <c r="M105">
        <v>305</v>
      </c>
      <c r="N105">
        <v>1.6400000000000001</v>
      </c>
      <c r="O105">
        <v>692</v>
      </c>
      <c r="P105" t="s">
        <v>769</v>
      </c>
      <c r="Q105" t="s">
        <v>615</v>
      </c>
    </row>
    <row r="106" spans="1:17" x14ac:dyDescent="0.35">
      <c r="A106" t="s">
        <v>220</v>
      </c>
      <c r="B106" t="s">
        <v>221</v>
      </c>
      <c r="C106" s="40">
        <v>29</v>
      </c>
      <c r="D106" s="40">
        <v>7</v>
      </c>
      <c r="E106" s="31">
        <f t="shared" si="8"/>
        <v>0.2413793103448276</v>
      </c>
      <c r="F106" s="43">
        <v>0.28999999999999998</v>
      </c>
      <c r="G106">
        <v>27</v>
      </c>
      <c r="H106">
        <v>10</v>
      </c>
      <c r="I106" s="32">
        <f t="shared" si="5"/>
        <v>0.37037037037037035</v>
      </c>
      <c r="J106" s="33" t="str">
        <f t="shared" si="6"/>
        <v>Yes</v>
      </c>
      <c r="K106" s="29">
        <f t="shared" si="7"/>
        <v>0.42592592592592587</v>
      </c>
      <c r="L106">
        <v>0.13</v>
      </c>
      <c r="M106">
        <v>70</v>
      </c>
      <c r="N106">
        <v>0.43</v>
      </c>
      <c r="O106">
        <v>128</v>
      </c>
      <c r="P106"/>
      <c r="Q106" t="s">
        <v>616</v>
      </c>
    </row>
    <row r="107" spans="1:17" x14ac:dyDescent="0.35">
      <c r="A107" t="s">
        <v>222</v>
      </c>
      <c r="B107" t="s">
        <v>223</v>
      </c>
      <c r="C107" s="40">
        <v>67</v>
      </c>
      <c r="D107" s="40">
        <v>2</v>
      </c>
      <c r="E107" s="31">
        <f t="shared" si="8"/>
        <v>2.9850746268656716E-2</v>
      </c>
      <c r="F107" s="43">
        <v>0.08</v>
      </c>
      <c r="G107">
        <v>53</v>
      </c>
      <c r="H107">
        <v>5.7</v>
      </c>
      <c r="I107" s="32">
        <f t="shared" si="5"/>
        <v>0.10754716981132076</v>
      </c>
      <c r="J107" s="33" t="str">
        <f t="shared" si="6"/>
        <v>Yes</v>
      </c>
      <c r="K107" s="29">
        <f t="shared" si="7"/>
        <v>0.15754716981132078</v>
      </c>
      <c r="L107">
        <v>0.04</v>
      </c>
      <c r="M107">
        <v>44</v>
      </c>
      <c r="N107">
        <v>0.44</v>
      </c>
      <c r="O107">
        <v>348</v>
      </c>
      <c r="P107"/>
      <c r="Q107" t="s">
        <v>617</v>
      </c>
    </row>
    <row r="108" spans="1:17" x14ac:dyDescent="0.35">
      <c r="A108" t="s">
        <v>224</v>
      </c>
      <c r="B108" t="s">
        <v>225</v>
      </c>
      <c r="C108" s="40">
        <v>55</v>
      </c>
      <c r="D108" s="40">
        <v>19</v>
      </c>
      <c r="E108" s="31">
        <f t="shared" si="8"/>
        <v>0.34545454545454546</v>
      </c>
      <c r="F108" s="43">
        <v>0.4</v>
      </c>
      <c r="G108">
        <v>59</v>
      </c>
      <c r="H108">
        <v>23.700000000000003</v>
      </c>
      <c r="I108" s="32">
        <f t="shared" si="5"/>
        <v>0.40169491525423734</v>
      </c>
      <c r="J108" s="33" t="str">
        <f t="shared" si="6"/>
        <v>Yes</v>
      </c>
      <c r="K108" s="29">
        <f t="shared" si="7"/>
        <v>0.4619491525423729</v>
      </c>
      <c r="L108">
        <v>0.43</v>
      </c>
      <c r="M108">
        <v>224</v>
      </c>
      <c r="N108">
        <v>0.78</v>
      </c>
      <c r="O108">
        <v>326</v>
      </c>
      <c r="P108"/>
      <c r="Q108" t="s">
        <v>618</v>
      </c>
    </row>
    <row r="109" spans="1:17" x14ac:dyDescent="0.35">
      <c r="A109" t="s">
        <v>226</v>
      </c>
      <c r="B109" t="s">
        <v>227</v>
      </c>
      <c r="C109" s="40">
        <v>19</v>
      </c>
      <c r="D109" s="40">
        <v>2</v>
      </c>
      <c r="E109" s="31">
        <f t="shared" si="8"/>
        <v>0.10526315789473684</v>
      </c>
      <c r="F109" s="43">
        <v>0.16</v>
      </c>
      <c r="G109">
        <v>18.3</v>
      </c>
      <c r="H109">
        <v>4.3</v>
      </c>
      <c r="I109" s="32">
        <f t="shared" si="5"/>
        <v>0.2349726775956284</v>
      </c>
      <c r="J109" s="33" t="str">
        <f t="shared" si="6"/>
        <v>Yes</v>
      </c>
      <c r="K109" s="29">
        <f t="shared" si="7"/>
        <v>0.28497267759562839</v>
      </c>
      <c r="L109">
        <v>0</v>
      </c>
      <c r="M109">
        <v>51</v>
      </c>
      <c r="N109">
        <v>0.17</v>
      </c>
      <c r="O109">
        <v>511</v>
      </c>
      <c r="P109"/>
      <c r="Q109" t="s">
        <v>619</v>
      </c>
    </row>
    <row r="110" spans="1:17" x14ac:dyDescent="0.35">
      <c r="A110" t="s">
        <v>228</v>
      </c>
      <c r="B110" t="s">
        <v>229</v>
      </c>
      <c r="C110" s="40">
        <v>31</v>
      </c>
      <c r="D110" s="40">
        <v>7</v>
      </c>
      <c r="E110" s="31">
        <f t="shared" si="8"/>
        <v>0.22580645161290322</v>
      </c>
      <c r="F110" s="43">
        <v>0.28000000000000003</v>
      </c>
      <c r="G110">
        <v>38.700000000000003</v>
      </c>
      <c r="H110">
        <v>13</v>
      </c>
      <c r="I110" s="32">
        <f t="shared" si="5"/>
        <v>0.33591731266149866</v>
      </c>
      <c r="J110" s="33" t="str">
        <f t="shared" si="6"/>
        <v>Yes</v>
      </c>
      <c r="K110" s="29">
        <f t="shared" si="7"/>
        <v>0.38591731266149865</v>
      </c>
      <c r="L110">
        <v>0.04</v>
      </c>
      <c r="M110">
        <v>109</v>
      </c>
      <c r="N110">
        <v>0.67</v>
      </c>
      <c r="O110">
        <v>635</v>
      </c>
      <c r="P110"/>
      <c r="Q110" t="s">
        <v>620</v>
      </c>
    </row>
    <row r="111" spans="1:17" x14ac:dyDescent="0.35">
      <c r="A111" t="s">
        <v>230</v>
      </c>
      <c r="B111" t="s">
        <v>231</v>
      </c>
      <c r="C111" s="40">
        <v>38</v>
      </c>
      <c r="D111" s="40">
        <v>7</v>
      </c>
      <c r="E111" s="31">
        <f t="shared" si="8"/>
        <v>0.18421052631578946</v>
      </c>
      <c r="F111" s="43">
        <v>0.26</v>
      </c>
      <c r="G111">
        <v>25.700000000000003</v>
      </c>
      <c r="H111">
        <v>10</v>
      </c>
      <c r="I111" s="32">
        <f t="shared" si="5"/>
        <v>0.3891050583657587</v>
      </c>
      <c r="J111" s="33" t="str">
        <f t="shared" si="6"/>
        <v>Yes</v>
      </c>
      <c r="K111" s="29">
        <f t="shared" si="7"/>
        <v>0.44747081712062248</v>
      </c>
      <c r="L111">
        <v>0</v>
      </c>
      <c r="M111">
        <v>85</v>
      </c>
      <c r="N111">
        <v>7.0000000000000007E-2</v>
      </c>
      <c r="O111">
        <v>350</v>
      </c>
      <c r="P111"/>
      <c r="Q111" t="s">
        <v>621</v>
      </c>
    </row>
    <row r="112" spans="1:17" x14ac:dyDescent="0.35">
      <c r="A112" t="s">
        <v>232</v>
      </c>
      <c r="B112" t="s">
        <v>233</v>
      </c>
      <c r="C112" s="40">
        <v>19</v>
      </c>
      <c r="D112" s="40">
        <v>1</v>
      </c>
      <c r="E112" s="31">
        <f t="shared" si="8"/>
        <v>5.2631578947368418E-2</v>
      </c>
      <c r="F112" s="43">
        <v>0.1</v>
      </c>
      <c r="G112">
        <v>21.3</v>
      </c>
      <c r="H112">
        <v>5.7</v>
      </c>
      <c r="I112" s="32">
        <f t="shared" si="5"/>
        <v>0.26760563380281688</v>
      </c>
      <c r="J112" s="33" t="str">
        <f t="shared" si="6"/>
        <v>Yes</v>
      </c>
      <c r="K112" s="29">
        <f t="shared" si="7"/>
        <v>0.31760563380281687</v>
      </c>
      <c r="L112">
        <v>0</v>
      </c>
      <c r="M112">
        <v>151</v>
      </c>
      <c r="N112">
        <v>0.67</v>
      </c>
      <c r="O112">
        <v>841</v>
      </c>
      <c r="P112"/>
      <c r="Q112" t="s">
        <v>622</v>
      </c>
    </row>
    <row r="113" spans="1:17" x14ac:dyDescent="0.35">
      <c r="A113" t="s">
        <v>234</v>
      </c>
      <c r="B113" t="s">
        <v>235</v>
      </c>
      <c r="C113" s="40">
        <v>168</v>
      </c>
      <c r="D113" s="40">
        <v>4</v>
      </c>
      <c r="E113" s="31">
        <f t="shared" si="8"/>
        <v>2.3809523809523808E-2</v>
      </c>
      <c r="F113" s="43">
        <v>0.11</v>
      </c>
      <c r="G113">
        <v>121.30000000000001</v>
      </c>
      <c r="H113">
        <v>7</v>
      </c>
      <c r="I113" s="32">
        <f t="shared" si="5"/>
        <v>5.7708161582852427E-2</v>
      </c>
      <c r="J113" s="33" t="str">
        <f t="shared" si="6"/>
        <v>No</v>
      </c>
      <c r="K113" s="29" t="str">
        <f t="shared" si="7"/>
        <v>TJ status removed</v>
      </c>
      <c r="L113">
        <v>0</v>
      </c>
      <c r="M113">
        <v>65</v>
      </c>
      <c r="N113">
        <v>0</v>
      </c>
      <c r="O113">
        <v>255</v>
      </c>
      <c r="P113"/>
      <c r="Q113" t="s">
        <v>623</v>
      </c>
    </row>
    <row r="114" spans="1:17" x14ac:dyDescent="0.35">
      <c r="A114" t="s">
        <v>236</v>
      </c>
      <c r="B114" t="s">
        <v>237</v>
      </c>
      <c r="C114" s="40">
        <v>26</v>
      </c>
      <c r="D114" s="40">
        <v>8</v>
      </c>
      <c r="E114" s="31">
        <f t="shared" si="8"/>
        <v>0.30769230769230771</v>
      </c>
      <c r="F114" s="43">
        <v>0.41</v>
      </c>
      <c r="G114">
        <v>21.700000000000003</v>
      </c>
      <c r="H114">
        <v>7.7</v>
      </c>
      <c r="I114" s="32">
        <f t="shared" si="5"/>
        <v>0.35483870967741932</v>
      </c>
      <c r="J114" s="33" t="str">
        <f t="shared" si="6"/>
        <v>No</v>
      </c>
      <c r="K114" s="29" t="str">
        <f t="shared" si="7"/>
        <v>TJ status removed</v>
      </c>
      <c r="L114">
        <v>0.31</v>
      </c>
      <c r="M114">
        <v>116</v>
      </c>
      <c r="N114">
        <v>0.42</v>
      </c>
      <c r="O114">
        <v>362</v>
      </c>
      <c r="P114"/>
      <c r="Q114" t="s">
        <v>624</v>
      </c>
    </row>
    <row r="115" spans="1:17" x14ac:dyDescent="0.35">
      <c r="A115" t="s">
        <v>238</v>
      </c>
      <c r="B115" t="s">
        <v>239</v>
      </c>
      <c r="C115" s="40">
        <v>66</v>
      </c>
      <c r="D115" s="40">
        <v>5</v>
      </c>
      <c r="E115" s="31">
        <f t="shared" si="8"/>
        <v>7.575757575757576E-2</v>
      </c>
      <c r="F115" s="43">
        <v>0.18</v>
      </c>
      <c r="G115">
        <v>67.7</v>
      </c>
      <c r="H115">
        <v>8</v>
      </c>
      <c r="I115" s="32">
        <f t="shared" si="5"/>
        <v>0.11816838995568685</v>
      </c>
      <c r="J115" s="33" t="str">
        <f t="shared" si="6"/>
        <v>No</v>
      </c>
      <c r="K115" s="29" t="str">
        <f t="shared" si="7"/>
        <v>TJ status removed</v>
      </c>
      <c r="L115">
        <v>0.62</v>
      </c>
      <c r="M115">
        <v>79</v>
      </c>
      <c r="N115">
        <v>0.69000000000000006</v>
      </c>
      <c r="O115">
        <v>268</v>
      </c>
      <c r="P115"/>
      <c r="Q115" t="s">
        <v>625</v>
      </c>
    </row>
    <row r="116" spans="1:17" x14ac:dyDescent="0.35">
      <c r="A116" t="s">
        <v>240</v>
      </c>
      <c r="B116" t="s">
        <v>241</v>
      </c>
      <c r="C116" s="40">
        <v>217</v>
      </c>
      <c r="D116" s="40">
        <v>5</v>
      </c>
      <c r="E116" s="31">
        <f t="shared" si="8"/>
        <v>2.3041474654377881E-2</v>
      </c>
      <c r="F116" s="43">
        <v>0.11</v>
      </c>
      <c r="G116">
        <v>221.3</v>
      </c>
      <c r="H116">
        <v>12.3</v>
      </c>
      <c r="I116" s="32">
        <f t="shared" si="5"/>
        <v>5.558065973791234E-2</v>
      </c>
      <c r="J116" s="33" t="str">
        <f t="shared" si="6"/>
        <v>No</v>
      </c>
      <c r="K116" s="29" t="str">
        <f t="shared" si="7"/>
        <v>TJ status removed</v>
      </c>
      <c r="L116">
        <v>0.02</v>
      </c>
      <c r="M116">
        <v>28</v>
      </c>
      <c r="N116">
        <v>0.19</v>
      </c>
      <c r="O116">
        <v>261</v>
      </c>
      <c r="P116"/>
      <c r="Q116" t="s">
        <v>626</v>
      </c>
    </row>
    <row r="117" spans="1:17" x14ac:dyDescent="0.35">
      <c r="A117" t="s">
        <v>242</v>
      </c>
      <c r="B117" t="s">
        <v>243</v>
      </c>
      <c r="C117" s="40">
        <v>60</v>
      </c>
      <c r="D117" s="40">
        <v>12</v>
      </c>
      <c r="E117" s="31">
        <f t="shared" si="8"/>
        <v>0.2</v>
      </c>
      <c r="F117" s="43">
        <v>0.25</v>
      </c>
      <c r="G117">
        <v>60.300000000000004</v>
      </c>
      <c r="H117">
        <v>21</v>
      </c>
      <c r="I117" s="32">
        <f t="shared" si="5"/>
        <v>0.34825870646766166</v>
      </c>
      <c r="J117" s="33" t="str">
        <f t="shared" si="6"/>
        <v>Yes</v>
      </c>
      <c r="K117" s="29">
        <f t="shared" si="7"/>
        <v>0.4004975124378109</v>
      </c>
      <c r="L117">
        <v>0.18</v>
      </c>
      <c r="M117">
        <v>94</v>
      </c>
      <c r="N117">
        <v>0.35000000000000003</v>
      </c>
      <c r="O117">
        <v>476</v>
      </c>
      <c r="P117"/>
      <c r="Q117" t="s">
        <v>627</v>
      </c>
    </row>
    <row r="118" spans="1:17" x14ac:dyDescent="0.35">
      <c r="A118" t="s">
        <v>244</v>
      </c>
      <c r="B118" t="s">
        <v>245</v>
      </c>
      <c r="C118" s="40">
        <v>35</v>
      </c>
      <c r="D118" s="40">
        <v>3</v>
      </c>
      <c r="E118" s="31">
        <f t="shared" si="8"/>
        <v>8.5714285714285715E-2</v>
      </c>
      <c r="F118" s="43">
        <v>0.15</v>
      </c>
      <c r="G118">
        <v>37.300000000000004</v>
      </c>
      <c r="H118">
        <v>3.3000000000000003</v>
      </c>
      <c r="I118" s="32">
        <f t="shared" si="5"/>
        <v>8.8471849865951746E-2</v>
      </c>
      <c r="J118" s="33" t="str">
        <f t="shared" si="6"/>
        <v>No</v>
      </c>
      <c r="K118" s="29" t="str">
        <f t="shared" si="7"/>
        <v>TJ status removed</v>
      </c>
      <c r="L118">
        <v>0</v>
      </c>
      <c r="M118">
        <v>48</v>
      </c>
      <c r="N118">
        <v>0</v>
      </c>
      <c r="O118">
        <v>209</v>
      </c>
      <c r="P118" t="s">
        <v>769</v>
      </c>
      <c r="Q118" t="s">
        <v>628</v>
      </c>
    </row>
    <row r="119" spans="1:17" x14ac:dyDescent="0.35">
      <c r="A119" t="s">
        <v>246</v>
      </c>
      <c r="B119" t="s">
        <v>247</v>
      </c>
      <c r="C119" s="40">
        <v>96</v>
      </c>
      <c r="D119" s="40">
        <v>18</v>
      </c>
      <c r="E119" s="31">
        <f t="shared" si="8"/>
        <v>0.1875</v>
      </c>
      <c r="F119" s="43">
        <v>0.24</v>
      </c>
      <c r="G119">
        <v>92.300000000000011</v>
      </c>
      <c r="H119">
        <v>22</v>
      </c>
      <c r="I119" s="32">
        <f t="shared" si="5"/>
        <v>0.23835319609967495</v>
      </c>
      <c r="J119" s="33" t="str">
        <f t="shared" si="6"/>
        <v>No</v>
      </c>
      <c r="K119" s="29" t="str">
        <f t="shared" si="7"/>
        <v>TJ status removed</v>
      </c>
      <c r="L119">
        <v>0.54</v>
      </c>
      <c r="M119">
        <v>198</v>
      </c>
      <c r="N119">
        <v>0.48</v>
      </c>
      <c r="O119">
        <v>303</v>
      </c>
      <c r="P119"/>
      <c r="Q119" t="s">
        <v>629</v>
      </c>
    </row>
    <row r="120" spans="1:17" x14ac:dyDescent="0.35">
      <c r="A120" t="s">
        <v>248</v>
      </c>
      <c r="B120" t="s">
        <v>249</v>
      </c>
      <c r="C120" s="40">
        <v>96</v>
      </c>
      <c r="D120" s="40">
        <v>11</v>
      </c>
      <c r="E120" s="31">
        <f t="shared" si="8"/>
        <v>0.11458333333333333</v>
      </c>
      <c r="F120" s="43">
        <v>0.17</v>
      </c>
      <c r="G120">
        <v>100.7</v>
      </c>
      <c r="H120">
        <v>16.3</v>
      </c>
      <c r="I120" s="32">
        <f t="shared" si="5"/>
        <v>0.16186693147964251</v>
      </c>
      <c r="J120" s="33" t="str">
        <f t="shared" si="6"/>
        <v>No</v>
      </c>
      <c r="K120" s="29" t="str">
        <f t="shared" si="7"/>
        <v>TJ status removed</v>
      </c>
      <c r="L120">
        <v>0.44</v>
      </c>
      <c r="M120">
        <v>83</v>
      </c>
      <c r="N120">
        <v>0.86</v>
      </c>
      <c r="O120">
        <v>242</v>
      </c>
      <c r="P120"/>
      <c r="Q120" t="s">
        <v>630</v>
      </c>
    </row>
    <row r="121" spans="1:17" x14ac:dyDescent="0.35">
      <c r="A121" t="s">
        <v>250</v>
      </c>
      <c r="B121" t="s">
        <v>251</v>
      </c>
      <c r="C121" s="40">
        <v>1081</v>
      </c>
      <c r="D121" s="40">
        <v>238</v>
      </c>
      <c r="E121" s="31">
        <f t="shared" si="8"/>
        <v>0.22016651248843663</v>
      </c>
      <c r="F121" s="43">
        <v>0.27</v>
      </c>
      <c r="G121">
        <v>1161.7</v>
      </c>
      <c r="H121">
        <v>418.70000000000005</v>
      </c>
      <c r="I121" s="32">
        <f t="shared" si="5"/>
        <v>0.36042007402943965</v>
      </c>
      <c r="J121" s="33" t="str">
        <f t="shared" si="6"/>
        <v>Yes</v>
      </c>
      <c r="K121" s="29">
        <f t="shared" si="7"/>
        <v>0.41448308513385557</v>
      </c>
      <c r="L121">
        <v>1.59</v>
      </c>
      <c r="M121">
        <v>328</v>
      </c>
      <c r="N121">
        <v>1.82</v>
      </c>
      <c r="O121">
        <v>514</v>
      </c>
      <c r="P121"/>
      <c r="Q121" t="s">
        <v>631</v>
      </c>
    </row>
    <row r="122" spans="1:17" x14ac:dyDescent="0.35">
      <c r="A122" t="s">
        <v>252</v>
      </c>
      <c r="B122" t="s">
        <v>253</v>
      </c>
      <c r="C122" s="40">
        <v>27</v>
      </c>
      <c r="D122" s="40">
        <v>3</v>
      </c>
      <c r="E122" s="31">
        <f t="shared" si="8"/>
        <v>0.1111111111111111</v>
      </c>
      <c r="F122" s="43">
        <v>0.16</v>
      </c>
      <c r="G122">
        <v>25.3</v>
      </c>
      <c r="H122">
        <v>6</v>
      </c>
      <c r="I122" s="32">
        <f t="shared" si="5"/>
        <v>0.23715415019762845</v>
      </c>
      <c r="J122" s="33" t="str">
        <f t="shared" si="6"/>
        <v>Yes</v>
      </c>
      <c r="K122" s="29">
        <f t="shared" si="7"/>
        <v>0.28715415019762847</v>
      </c>
      <c r="L122">
        <v>0.04</v>
      </c>
      <c r="M122">
        <v>41</v>
      </c>
      <c r="N122">
        <v>0.5</v>
      </c>
      <c r="O122">
        <v>297</v>
      </c>
      <c r="P122" t="s">
        <v>769</v>
      </c>
      <c r="Q122" t="s">
        <v>632</v>
      </c>
    </row>
    <row r="123" spans="1:17" x14ac:dyDescent="0.35">
      <c r="A123" t="s">
        <v>254</v>
      </c>
      <c r="B123" t="s">
        <v>255</v>
      </c>
      <c r="C123" s="40">
        <v>24</v>
      </c>
      <c r="D123" s="40">
        <v>6</v>
      </c>
      <c r="E123" s="31">
        <f t="shared" si="8"/>
        <v>0.25</v>
      </c>
      <c r="F123" s="43">
        <v>0.3</v>
      </c>
      <c r="G123">
        <v>23</v>
      </c>
      <c r="H123">
        <v>10</v>
      </c>
      <c r="I123" s="32">
        <f t="shared" si="5"/>
        <v>0.43478260869565216</v>
      </c>
      <c r="J123" s="33" t="str">
        <f t="shared" si="6"/>
        <v>Yes</v>
      </c>
      <c r="K123" s="29">
        <f t="shared" si="7"/>
        <v>0.49999999999999994</v>
      </c>
      <c r="L123">
        <v>0</v>
      </c>
      <c r="M123">
        <v>328</v>
      </c>
      <c r="N123">
        <v>0.33</v>
      </c>
      <c r="O123">
        <v>1619</v>
      </c>
      <c r="P123" t="s">
        <v>770</v>
      </c>
      <c r="Q123" t="s">
        <v>633</v>
      </c>
    </row>
    <row r="124" spans="1:17" x14ac:dyDescent="0.35">
      <c r="A124" t="s">
        <v>256</v>
      </c>
      <c r="B124" t="s">
        <v>257</v>
      </c>
      <c r="C124" s="40">
        <v>34</v>
      </c>
      <c r="D124" s="40">
        <v>5</v>
      </c>
      <c r="E124" s="31">
        <f t="shared" si="8"/>
        <v>0.14705882352941177</v>
      </c>
      <c r="F124" s="43">
        <v>0.2</v>
      </c>
      <c r="G124">
        <v>32.300000000000004</v>
      </c>
      <c r="H124">
        <v>9.3000000000000007</v>
      </c>
      <c r="I124" s="32">
        <f t="shared" si="5"/>
        <v>0.28792569659442724</v>
      </c>
      <c r="J124" s="33" t="str">
        <f t="shared" si="6"/>
        <v>Yes</v>
      </c>
      <c r="K124" s="29">
        <f t="shared" si="7"/>
        <v>0.33792569659442723</v>
      </c>
      <c r="L124">
        <v>0.15</v>
      </c>
      <c r="M124">
        <v>172</v>
      </c>
      <c r="N124">
        <v>0.63</v>
      </c>
      <c r="O124">
        <v>1001</v>
      </c>
      <c r="P124"/>
      <c r="Q124" t="s">
        <v>634</v>
      </c>
    </row>
    <row r="125" spans="1:17" x14ac:dyDescent="0.35">
      <c r="A125" t="s">
        <v>258</v>
      </c>
      <c r="B125" t="s">
        <v>259</v>
      </c>
      <c r="C125" s="40">
        <v>127</v>
      </c>
      <c r="D125" s="40">
        <v>10</v>
      </c>
      <c r="E125" s="31">
        <f t="shared" si="8"/>
        <v>7.874015748031496E-2</v>
      </c>
      <c r="F125" s="43">
        <v>0.13</v>
      </c>
      <c r="G125">
        <v>125.7</v>
      </c>
      <c r="H125">
        <v>15</v>
      </c>
      <c r="I125" s="32">
        <f t="shared" si="5"/>
        <v>0.11933174224343675</v>
      </c>
      <c r="J125" s="33" t="str">
        <f t="shared" si="6"/>
        <v>No</v>
      </c>
      <c r="K125" s="29" t="str">
        <f t="shared" si="7"/>
        <v>TJ status removed</v>
      </c>
      <c r="L125">
        <v>0.59</v>
      </c>
      <c r="M125">
        <v>90</v>
      </c>
      <c r="N125">
        <v>0.36</v>
      </c>
      <c r="O125">
        <v>194</v>
      </c>
      <c r="P125"/>
      <c r="Q125" t="s">
        <v>635</v>
      </c>
    </row>
    <row r="126" spans="1:17" x14ac:dyDescent="0.35">
      <c r="A126" t="s">
        <v>260</v>
      </c>
      <c r="B126" t="s">
        <v>261</v>
      </c>
      <c r="C126" s="40">
        <v>18</v>
      </c>
      <c r="D126" s="40">
        <v>5</v>
      </c>
      <c r="E126" s="31">
        <f t="shared" si="8"/>
        <v>0.27777777777777779</v>
      </c>
      <c r="F126" s="43">
        <v>0.33</v>
      </c>
      <c r="G126">
        <v>17.7</v>
      </c>
      <c r="H126">
        <v>6.7</v>
      </c>
      <c r="I126" s="32">
        <f t="shared" si="5"/>
        <v>0.37853107344632769</v>
      </c>
      <c r="J126" s="33" t="str">
        <f t="shared" si="6"/>
        <v>Yes</v>
      </c>
      <c r="K126" s="29">
        <f t="shared" si="7"/>
        <v>0.43531073446327684</v>
      </c>
      <c r="L126">
        <v>0.65</v>
      </c>
      <c r="M126">
        <v>120</v>
      </c>
      <c r="N126">
        <v>0.14000000000000001</v>
      </c>
      <c r="O126">
        <v>217</v>
      </c>
      <c r="P126"/>
      <c r="Q126" t="s">
        <v>636</v>
      </c>
    </row>
    <row r="127" spans="1:17" x14ac:dyDescent="0.35">
      <c r="A127" t="s">
        <v>262</v>
      </c>
      <c r="B127" t="s">
        <v>263</v>
      </c>
      <c r="C127" s="40">
        <v>108</v>
      </c>
      <c r="D127" s="40">
        <v>3</v>
      </c>
      <c r="E127" s="31">
        <f t="shared" si="8"/>
        <v>2.7777777777777776E-2</v>
      </c>
      <c r="F127" s="43">
        <v>0.11</v>
      </c>
      <c r="G127">
        <v>91.300000000000011</v>
      </c>
      <c r="H127">
        <v>6.3000000000000007</v>
      </c>
      <c r="I127" s="32">
        <f t="shared" si="5"/>
        <v>6.9003285870755743E-2</v>
      </c>
      <c r="J127" s="33" t="str">
        <f t="shared" si="6"/>
        <v>No</v>
      </c>
      <c r="K127" s="29" t="str">
        <f t="shared" si="7"/>
        <v>TJ status removed</v>
      </c>
      <c r="L127">
        <v>0.03</v>
      </c>
      <c r="M127">
        <v>61</v>
      </c>
      <c r="N127">
        <v>0.12</v>
      </c>
      <c r="O127">
        <v>256</v>
      </c>
      <c r="P127"/>
      <c r="Q127" t="s">
        <v>637</v>
      </c>
    </row>
    <row r="128" spans="1:17" x14ac:dyDescent="0.35">
      <c r="A128" t="s">
        <v>264</v>
      </c>
      <c r="B128" t="s">
        <v>265</v>
      </c>
      <c r="C128" s="40">
        <v>49</v>
      </c>
      <c r="D128" s="40">
        <v>2</v>
      </c>
      <c r="E128" s="31">
        <f t="shared" si="8"/>
        <v>4.0816326530612242E-2</v>
      </c>
      <c r="F128" s="43">
        <v>0.12</v>
      </c>
      <c r="G128">
        <v>56.300000000000004</v>
      </c>
      <c r="H128">
        <v>5.7</v>
      </c>
      <c r="I128" s="32">
        <f t="shared" ref="I128:I191" si="9">IF(OR(ISBLANK(G128),ISBLANK(H128)),"",(H128/G128))</f>
        <v>0.10124333925399644</v>
      </c>
      <c r="J128" s="33" t="str">
        <f t="shared" ref="J128:J191" si="10">IF(I128="","",IF(I128&gt;=F128,"Yes","No"))</f>
        <v>No</v>
      </c>
      <c r="K128" s="29" t="str">
        <f t="shared" ref="K128:K191" si="11">IF(OR(ISBLANK(G128),ISBLANK(H128)),"",IF(J128="No", "TJ status removed",IF(I128&gt;0.34, I128 *1.15, I128+0.05)))</f>
        <v>TJ status removed</v>
      </c>
      <c r="L128">
        <v>0.08</v>
      </c>
      <c r="M128">
        <v>149</v>
      </c>
      <c r="N128">
        <v>0.54</v>
      </c>
      <c r="O128">
        <v>659</v>
      </c>
      <c r="P128"/>
      <c r="Q128" t="s">
        <v>638</v>
      </c>
    </row>
    <row r="129" spans="1:17" x14ac:dyDescent="0.35">
      <c r="A129" t="s">
        <v>266</v>
      </c>
      <c r="B129" t="s">
        <v>267</v>
      </c>
      <c r="C129" s="40">
        <v>8</v>
      </c>
      <c r="D129" s="40">
        <v>2</v>
      </c>
      <c r="E129" s="31">
        <f t="shared" si="8"/>
        <v>0.25</v>
      </c>
      <c r="F129" s="43">
        <v>0.3</v>
      </c>
      <c r="G129">
        <v>8</v>
      </c>
      <c r="H129">
        <v>4</v>
      </c>
      <c r="I129" s="32">
        <f t="shared" si="9"/>
        <v>0.5</v>
      </c>
      <c r="J129" s="33" t="str">
        <f t="shared" si="10"/>
        <v>Yes</v>
      </c>
      <c r="K129" s="29">
        <f t="shared" si="11"/>
        <v>0.57499999999999996</v>
      </c>
      <c r="L129">
        <v>0</v>
      </c>
      <c r="M129">
        <v>64</v>
      </c>
      <c r="N129">
        <v>0.16</v>
      </c>
      <c r="O129">
        <v>306</v>
      </c>
      <c r="P129" t="s">
        <v>769</v>
      </c>
      <c r="Q129" t="s">
        <v>639</v>
      </c>
    </row>
    <row r="130" spans="1:17" x14ac:dyDescent="0.35">
      <c r="A130" t="s">
        <v>268</v>
      </c>
      <c r="B130" t="s">
        <v>269</v>
      </c>
      <c r="C130" s="40">
        <v>44</v>
      </c>
      <c r="D130" s="40">
        <v>4</v>
      </c>
      <c r="E130" s="31">
        <f t="shared" si="8"/>
        <v>9.0909090909090912E-2</v>
      </c>
      <c r="F130" s="43">
        <v>0.14000000000000001</v>
      </c>
      <c r="G130">
        <v>40.300000000000004</v>
      </c>
      <c r="H130">
        <v>7</v>
      </c>
      <c r="I130" s="32">
        <f t="shared" si="9"/>
        <v>0.17369727047146399</v>
      </c>
      <c r="J130" s="33" t="str">
        <f t="shared" si="10"/>
        <v>Yes</v>
      </c>
      <c r="K130" s="29">
        <f t="shared" si="11"/>
        <v>0.22369727047146398</v>
      </c>
      <c r="L130">
        <v>0.16</v>
      </c>
      <c r="M130">
        <v>84</v>
      </c>
      <c r="N130">
        <v>0.21</v>
      </c>
      <c r="O130">
        <v>365</v>
      </c>
      <c r="P130"/>
      <c r="Q130" t="s">
        <v>640</v>
      </c>
    </row>
    <row r="131" spans="1:17" x14ac:dyDescent="0.35">
      <c r="A131" t="s">
        <v>270</v>
      </c>
      <c r="B131" t="s">
        <v>271</v>
      </c>
      <c r="C131" s="40">
        <v>88</v>
      </c>
      <c r="D131" s="40">
        <v>8</v>
      </c>
      <c r="E131" s="31">
        <f t="shared" si="8"/>
        <v>9.0909090909090912E-2</v>
      </c>
      <c r="F131" s="43">
        <v>0.14000000000000001</v>
      </c>
      <c r="G131">
        <v>83.7</v>
      </c>
      <c r="H131">
        <v>10.700000000000001</v>
      </c>
      <c r="I131" s="32">
        <f t="shared" si="9"/>
        <v>0.12783751493428913</v>
      </c>
      <c r="J131" s="33" t="str">
        <f t="shared" si="10"/>
        <v>No</v>
      </c>
      <c r="K131" s="29" t="str">
        <f t="shared" si="11"/>
        <v>TJ status removed</v>
      </c>
      <c r="L131">
        <v>0.75</v>
      </c>
      <c r="M131">
        <v>108</v>
      </c>
      <c r="N131">
        <v>0.67</v>
      </c>
      <c r="O131">
        <v>293</v>
      </c>
      <c r="P131" t="s">
        <v>514</v>
      </c>
      <c r="Q131" t="s">
        <v>641</v>
      </c>
    </row>
    <row r="132" spans="1:17" x14ac:dyDescent="0.35">
      <c r="A132" t="s">
        <v>272</v>
      </c>
      <c r="B132" t="s">
        <v>273</v>
      </c>
      <c r="C132" s="40">
        <v>94</v>
      </c>
      <c r="D132" s="40">
        <v>17</v>
      </c>
      <c r="E132" s="31">
        <f t="shared" si="8"/>
        <v>0.18085106382978725</v>
      </c>
      <c r="F132" s="43">
        <v>0.24</v>
      </c>
      <c r="G132">
        <v>102.7</v>
      </c>
      <c r="H132">
        <v>24.3</v>
      </c>
      <c r="I132" s="32">
        <f t="shared" si="9"/>
        <v>0.23661148977604674</v>
      </c>
      <c r="J132" s="33" t="str">
        <f t="shared" si="10"/>
        <v>No</v>
      </c>
      <c r="K132" s="29" t="str">
        <f t="shared" si="11"/>
        <v>TJ status removed</v>
      </c>
      <c r="L132">
        <v>0.35000000000000003</v>
      </c>
      <c r="M132">
        <v>89</v>
      </c>
      <c r="N132">
        <v>0.5</v>
      </c>
      <c r="O132">
        <v>614</v>
      </c>
      <c r="P132"/>
      <c r="Q132" t="s">
        <v>642</v>
      </c>
    </row>
    <row r="133" spans="1:17" x14ac:dyDescent="0.35">
      <c r="A133" t="s">
        <v>274</v>
      </c>
      <c r="B133" t="s">
        <v>275</v>
      </c>
      <c r="C133" s="40">
        <v>31</v>
      </c>
      <c r="D133" s="40">
        <v>4</v>
      </c>
      <c r="E133" s="31">
        <f t="shared" si="8"/>
        <v>0.12903225806451613</v>
      </c>
      <c r="F133" s="43">
        <v>0.18</v>
      </c>
      <c r="G133">
        <v>34</v>
      </c>
      <c r="H133">
        <v>6.3000000000000007</v>
      </c>
      <c r="I133" s="32">
        <f t="shared" si="9"/>
        <v>0.18529411764705883</v>
      </c>
      <c r="J133" s="33" t="str">
        <f t="shared" si="10"/>
        <v>Yes</v>
      </c>
      <c r="K133" s="29">
        <f t="shared" si="11"/>
        <v>0.23529411764705882</v>
      </c>
      <c r="L133">
        <v>0.1</v>
      </c>
      <c r="M133">
        <v>86</v>
      </c>
      <c r="N133">
        <v>0.21</v>
      </c>
      <c r="O133">
        <v>290</v>
      </c>
      <c r="P133"/>
      <c r="Q133" t="s">
        <v>643</v>
      </c>
    </row>
    <row r="134" spans="1:17" x14ac:dyDescent="0.35">
      <c r="A134" t="s">
        <v>276</v>
      </c>
      <c r="B134" t="s">
        <v>277</v>
      </c>
      <c r="C134" s="40">
        <v>130</v>
      </c>
      <c r="D134" s="40">
        <v>29</v>
      </c>
      <c r="E134" s="31">
        <f t="shared" si="8"/>
        <v>0.22307692307692309</v>
      </c>
      <c r="F134" s="43">
        <v>0.27</v>
      </c>
      <c r="G134">
        <v>140.30000000000001</v>
      </c>
      <c r="H134">
        <v>46</v>
      </c>
      <c r="I134" s="32">
        <f t="shared" si="9"/>
        <v>0.32786885245901637</v>
      </c>
      <c r="J134" s="33" t="str">
        <f t="shared" si="10"/>
        <v>Yes</v>
      </c>
      <c r="K134" s="29">
        <f t="shared" si="11"/>
        <v>0.37786885245901636</v>
      </c>
      <c r="L134">
        <v>1</v>
      </c>
      <c r="M134">
        <v>111</v>
      </c>
      <c r="N134">
        <v>0.96</v>
      </c>
      <c r="O134">
        <v>225</v>
      </c>
      <c r="P134"/>
      <c r="Q134" t="s">
        <v>644</v>
      </c>
    </row>
    <row r="135" spans="1:17" x14ac:dyDescent="0.35">
      <c r="A135" t="s">
        <v>278</v>
      </c>
      <c r="B135" t="s">
        <v>279</v>
      </c>
      <c r="C135" s="40">
        <v>31</v>
      </c>
      <c r="D135" s="40">
        <v>6</v>
      </c>
      <c r="E135" s="31">
        <f t="shared" si="8"/>
        <v>0.19354838709677419</v>
      </c>
      <c r="F135" s="43">
        <v>0.24</v>
      </c>
      <c r="G135">
        <v>34.700000000000003</v>
      </c>
      <c r="H135">
        <v>13</v>
      </c>
      <c r="I135" s="32">
        <f t="shared" si="9"/>
        <v>0.37463976945244953</v>
      </c>
      <c r="J135" s="33" t="str">
        <f t="shared" si="10"/>
        <v>Yes</v>
      </c>
      <c r="K135" s="29">
        <f t="shared" si="11"/>
        <v>0.43083573487031696</v>
      </c>
      <c r="L135">
        <v>0.19</v>
      </c>
      <c r="M135">
        <v>139</v>
      </c>
      <c r="N135">
        <v>0.57000000000000006</v>
      </c>
      <c r="O135">
        <v>663</v>
      </c>
      <c r="P135"/>
      <c r="Q135" t="s">
        <v>645</v>
      </c>
    </row>
    <row r="136" spans="1:17" x14ac:dyDescent="0.35">
      <c r="A136" t="s">
        <v>280</v>
      </c>
      <c r="B136" t="s">
        <v>281</v>
      </c>
      <c r="C136" s="40">
        <v>71</v>
      </c>
      <c r="D136" s="40">
        <v>5</v>
      </c>
      <c r="E136" s="31">
        <f t="shared" si="8"/>
        <v>7.0422535211267609E-2</v>
      </c>
      <c r="F136" s="43">
        <v>0.14000000000000001</v>
      </c>
      <c r="G136">
        <v>80</v>
      </c>
      <c r="H136">
        <v>7.7</v>
      </c>
      <c r="I136" s="32">
        <f t="shared" si="9"/>
        <v>9.6250000000000002E-2</v>
      </c>
      <c r="J136" s="33" t="str">
        <f t="shared" si="10"/>
        <v>No</v>
      </c>
      <c r="K136" s="29" t="str">
        <f t="shared" si="11"/>
        <v>TJ status removed</v>
      </c>
      <c r="L136">
        <v>0.03</v>
      </c>
      <c r="M136">
        <v>45</v>
      </c>
      <c r="N136">
        <v>0.5</v>
      </c>
      <c r="O136">
        <v>322</v>
      </c>
      <c r="P136" t="s">
        <v>769</v>
      </c>
      <c r="Q136" t="s">
        <v>646</v>
      </c>
    </row>
    <row r="137" spans="1:17" x14ac:dyDescent="0.35">
      <c r="A137" t="s">
        <v>282</v>
      </c>
      <c r="B137" t="s">
        <v>283</v>
      </c>
      <c r="C137" s="40">
        <v>100</v>
      </c>
      <c r="D137" s="40">
        <v>3</v>
      </c>
      <c r="E137" s="31">
        <f t="shared" si="8"/>
        <v>0.03</v>
      </c>
      <c r="F137" s="43">
        <v>0.1</v>
      </c>
      <c r="G137">
        <v>76.3</v>
      </c>
      <c r="H137">
        <v>5</v>
      </c>
      <c r="I137" s="32">
        <f t="shared" si="9"/>
        <v>6.5530799475753604E-2</v>
      </c>
      <c r="J137" s="33" t="str">
        <f t="shared" si="10"/>
        <v>No</v>
      </c>
      <c r="K137" s="29" t="str">
        <f t="shared" si="11"/>
        <v>TJ status removed</v>
      </c>
      <c r="L137">
        <v>0</v>
      </c>
      <c r="M137">
        <v>91</v>
      </c>
      <c r="N137">
        <v>0.4</v>
      </c>
      <c r="O137">
        <v>1126</v>
      </c>
      <c r="P137"/>
      <c r="Q137" t="s">
        <v>647</v>
      </c>
    </row>
    <row r="138" spans="1:17" x14ac:dyDescent="0.35">
      <c r="A138" t="s">
        <v>284</v>
      </c>
      <c r="B138" t="s">
        <v>285</v>
      </c>
      <c r="C138" s="40">
        <v>72</v>
      </c>
      <c r="D138" s="40">
        <v>8</v>
      </c>
      <c r="E138" s="31">
        <f t="shared" si="8"/>
        <v>0.1111111111111111</v>
      </c>
      <c r="F138" s="43">
        <v>0.21</v>
      </c>
      <c r="G138">
        <v>70</v>
      </c>
      <c r="H138">
        <v>14.700000000000001</v>
      </c>
      <c r="I138" s="32">
        <f t="shared" si="9"/>
        <v>0.21000000000000002</v>
      </c>
      <c r="J138" s="33" t="str">
        <f t="shared" si="10"/>
        <v>Yes</v>
      </c>
      <c r="K138" s="29">
        <f t="shared" si="11"/>
        <v>0.26</v>
      </c>
      <c r="L138">
        <v>0.36</v>
      </c>
      <c r="M138">
        <v>135</v>
      </c>
      <c r="N138">
        <v>1.18</v>
      </c>
      <c r="O138">
        <v>635</v>
      </c>
      <c r="P138"/>
      <c r="Q138" t="s">
        <v>648</v>
      </c>
    </row>
    <row r="139" spans="1:17" x14ac:dyDescent="0.35">
      <c r="A139" t="s">
        <v>286</v>
      </c>
      <c r="B139" t="s">
        <v>287</v>
      </c>
      <c r="C139" s="40">
        <v>65</v>
      </c>
      <c r="D139" s="40">
        <v>3</v>
      </c>
      <c r="E139" s="31">
        <f t="shared" si="8"/>
        <v>4.6153846153846156E-2</v>
      </c>
      <c r="F139" s="43">
        <v>0.1</v>
      </c>
      <c r="G139">
        <v>62.7</v>
      </c>
      <c r="H139">
        <v>8.7000000000000011</v>
      </c>
      <c r="I139" s="32">
        <f t="shared" si="9"/>
        <v>0.13875598086124402</v>
      </c>
      <c r="J139" s="33" t="str">
        <f t="shared" si="10"/>
        <v>Yes</v>
      </c>
      <c r="K139" s="29">
        <f t="shared" si="11"/>
        <v>0.18875598086124401</v>
      </c>
      <c r="L139">
        <v>0.21</v>
      </c>
      <c r="M139">
        <v>29</v>
      </c>
      <c r="N139">
        <v>0.25</v>
      </c>
      <c r="O139">
        <v>33</v>
      </c>
      <c r="P139"/>
      <c r="Q139" t="s">
        <v>649</v>
      </c>
    </row>
    <row r="140" spans="1:17" x14ac:dyDescent="0.35">
      <c r="A140" t="s">
        <v>288</v>
      </c>
      <c r="B140" t="s">
        <v>289</v>
      </c>
      <c r="C140" s="40">
        <v>30</v>
      </c>
      <c r="D140" s="40">
        <v>4</v>
      </c>
      <c r="E140" s="31">
        <f t="shared" si="8"/>
        <v>0.13333333333333333</v>
      </c>
      <c r="F140" s="43">
        <v>0.18</v>
      </c>
      <c r="G140">
        <v>35.300000000000004</v>
      </c>
      <c r="H140">
        <v>8.7000000000000011</v>
      </c>
      <c r="I140" s="32">
        <f t="shared" si="9"/>
        <v>0.24645892351274787</v>
      </c>
      <c r="J140" s="33" t="str">
        <f t="shared" si="10"/>
        <v>Yes</v>
      </c>
      <c r="K140" s="29">
        <f t="shared" si="11"/>
        <v>0.29645892351274789</v>
      </c>
      <c r="L140">
        <v>0.41000000000000003</v>
      </c>
      <c r="M140">
        <v>110</v>
      </c>
      <c r="N140">
        <v>0.44</v>
      </c>
      <c r="O140">
        <v>509</v>
      </c>
      <c r="P140"/>
      <c r="Q140" t="s">
        <v>650</v>
      </c>
    </row>
    <row r="141" spans="1:17" x14ac:dyDescent="0.35">
      <c r="A141" t="s">
        <v>290</v>
      </c>
      <c r="B141" t="s">
        <v>291</v>
      </c>
      <c r="C141" s="40">
        <v>42</v>
      </c>
      <c r="D141" s="40">
        <v>1</v>
      </c>
      <c r="E141" s="31">
        <f t="shared" si="8"/>
        <v>2.3809523809523808E-2</v>
      </c>
      <c r="F141" s="43">
        <v>0.12</v>
      </c>
      <c r="G141">
        <v>42.7</v>
      </c>
      <c r="H141">
        <v>3.7</v>
      </c>
      <c r="I141" s="32">
        <f t="shared" si="9"/>
        <v>8.6651053864168617E-2</v>
      </c>
      <c r="J141" s="33" t="str">
        <f t="shared" si="10"/>
        <v>No</v>
      </c>
      <c r="K141" s="29" t="str">
        <f t="shared" si="11"/>
        <v>TJ status removed</v>
      </c>
      <c r="L141">
        <v>0.06</v>
      </c>
      <c r="M141">
        <v>37</v>
      </c>
      <c r="N141">
        <v>0.46</v>
      </c>
      <c r="O141">
        <v>133</v>
      </c>
      <c r="P141"/>
      <c r="Q141" t="s">
        <v>651</v>
      </c>
    </row>
    <row r="142" spans="1:17" x14ac:dyDescent="0.35">
      <c r="A142" t="s">
        <v>292</v>
      </c>
      <c r="B142" t="s">
        <v>293</v>
      </c>
      <c r="C142" s="40">
        <v>52</v>
      </c>
      <c r="D142" s="40">
        <v>3</v>
      </c>
      <c r="E142" s="31">
        <f t="shared" si="8"/>
        <v>5.7692307692307696E-2</v>
      </c>
      <c r="F142" s="43">
        <v>0.11</v>
      </c>
      <c r="G142">
        <v>61</v>
      </c>
      <c r="H142">
        <v>6.3000000000000007</v>
      </c>
      <c r="I142" s="32">
        <f t="shared" si="9"/>
        <v>0.10327868852459017</v>
      </c>
      <c r="J142" s="33" t="str">
        <f t="shared" si="10"/>
        <v>No</v>
      </c>
      <c r="K142" s="29" t="str">
        <f t="shared" si="11"/>
        <v>TJ status removed</v>
      </c>
      <c r="L142">
        <v>0.44</v>
      </c>
      <c r="M142">
        <v>31</v>
      </c>
      <c r="N142">
        <v>0.52</v>
      </c>
      <c r="O142">
        <v>79</v>
      </c>
      <c r="P142"/>
      <c r="Q142" t="s">
        <v>652</v>
      </c>
    </row>
    <row r="143" spans="1:17" x14ac:dyDescent="0.35">
      <c r="A143" t="s">
        <v>294</v>
      </c>
      <c r="B143" t="s">
        <v>295</v>
      </c>
      <c r="C143" s="40">
        <v>30</v>
      </c>
      <c r="D143" s="40">
        <v>1</v>
      </c>
      <c r="E143" s="31">
        <f t="shared" si="8"/>
        <v>3.3333333333333333E-2</v>
      </c>
      <c r="F143" s="43">
        <v>0.1</v>
      </c>
      <c r="G143">
        <v>28</v>
      </c>
      <c r="H143">
        <v>2.7</v>
      </c>
      <c r="I143" s="32">
        <f t="shared" si="9"/>
        <v>9.6428571428571433E-2</v>
      </c>
      <c r="J143" s="33" t="str">
        <f t="shared" si="10"/>
        <v>No</v>
      </c>
      <c r="K143" s="29" t="str">
        <f t="shared" si="11"/>
        <v>TJ status removed</v>
      </c>
      <c r="L143">
        <v>0.06</v>
      </c>
      <c r="M143">
        <v>112</v>
      </c>
      <c r="N143">
        <v>0.27</v>
      </c>
      <c r="O143">
        <v>352</v>
      </c>
      <c r="P143"/>
      <c r="Q143" t="s">
        <v>653</v>
      </c>
    </row>
    <row r="144" spans="1:17" x14ac:dyDescent="0.35">
      <c r="A144" t="s">
        <v>296</v>
      </c>
      <c r="B144" t="s">
        <v>297</v>
      </c>
      <c r="C144" s="40">
        <v>144</v>
      </c>
      <c r="D144" s="40">
        <v>12</v>
      </c>
      <c r="E144" s="31">
        <f t="shared" ref="E144:E206" si="12">D144/C144</f>
        <v>8.3333333333333329E-2</v>
      </c>
      <c r="F144" s="43">
        <v>0.14000000000000001</v>
      </c>
      <c r="G144">
        <v>103.30000000000001</v>
      </c>
      <c r="H144">
        <v>16</v>
      </c>
      <c r="I144" s="32">
        <f t="shared" si="9"/>
        <v>0.15488867376573087</v>
      </c>
      <c r="J144" s="33" t="str">
        <f t="shared" si="10"/>
        <v>Yes</v>
      </c>
      <c r="K144" s="29">
        <f t="shared" si="11"/>
        <v>0.20488867376573089</v>
      </c>
      <c r="L144">
        <v>0.47000000000000003</v>
      </c>
      <c r="M144">
        <v>74</v>
      </c>
      <c r="N144">
        <v>0.36</v>
      </c>
      <c r="O144">
        <v>329</v>
      </c>
      <c r="P144"/>
      <c r="Q144" t="s">
        <v>654</v>
      </c>
    </row>
    <row r="145" spans="1:17" x14ac:dyDescent="0.35">
      <c r="A145" t="s">
        <v>298</v>
      </c>
      <c r="B145" t="s">
        <v>299</v>
      </c>
      <c r="C145" s="40">
        <v>56</v>
      </c>
      <c r="D145" s="40">
        <v>5</v>
      </c>
      <c r="E145" s="31">
        <f t="shared" si="12"/>
        <v>8.9285714285714288E-2</v>
      </c>
      <c r="F145" s="43">
        <v>0.14000000000000001</v>
      </c>
      <c r="G145">
        <v>58.7</v>
      </c>
      <c r="H145">
        <v>9.7000000000000011</v>
      </c>
      <c r="I145" s="32">
        <f t="shared" si="9"/>
        <v>0.16524701873935266</v>
      </c>
      <c r="J145" s="33" t="str">
        <f t="shared" si="10"/>
        <v>Yes</v>
      </c>
      <c r="K145" s="29">
        <f t="shared" si="11"/>
        <v>0.21524701873935265</v>
      </c>
      <c r="L145">
        <v>0.04</v>
      </c>
      <c r="M145">
        <v>60</v>
      </c>
      <c r="N145">
        <v>0</v>
      </c>
      <c r="O145">
        <v>281</v>
      </c>
      <c r="P145"/>
      <c r="Q145" t="s">
        <v>655</v>
      </c>
    </row>
    <row r="146" spans="1:17" x14ac:dyDescent="0.35">
      <c r="A146" t="s">
        <v>300</v>
      </c>
      <c r="B146" t="s">
        <v>301</v>
      </c>
      <c r="C146" s="40">
        <v>34</v>
      </c>
      <c r="D146" s="40">
        <v>4</v>
      </c>
      <c r="E146" s="31">
        <f t="shared" si="12"/>
        <v>0.11764705882352941</v>
      </c>
      <c r="F146" s="43">
        <v>0.17</v>
      </c>
      <c r="G146">
        <v>40</v>
      </c>
      <c r="H146">
        <v>7.7</v>
      </c>
      <c r="I146" s="32">
        <f t="shared" si="9"/>
        <v>0.1925</v>
      </c>
      <c r="J146" s="33" t="str">
        <f t="shared" si="10"/>
        <v>Yes</v>
      </c>
      <c r="K146" s="29">
        <f t="shared" si="11"/>
        <v>0.24249999999999999</v>
      </c>
      <c r="L146">
        <v>0.4</v>
      </c>
      <c r="M146">
        <v>78</v>
      </c>
      <c r="N146">
        <v>0.42</v>
      </c>
      <c r="O146">
        <v>319</v>
      </c>
      <c r="P146"/>
      <c r="Q146" t="s">
        <v>656</v>
      </c>
    </row>
    <row r="147" spans="1:17" x14ac:dyDescent="0.35">
      <c r="A147" t="s">
        <v>302</v>
      </c>
      <c r="B147" t="s">
        <v>303</v>
      </c>
      <c r="C147" s="40">
        <v>28</v>
      </c>
      <c r="D147" s="40">
        <v>10</v>
      </c>
      <c r="E147" s="31">
        <f t="shared" si="12"/>
        <v>0.35714285714285715</v>
      </c>
      <c r="F147" s="43">
        <v>0.41</v>
      </c>
      <c r="G147">
        <v>30.700000000000003</v>
      </c>
      <c r="H147">
        <v>17.3</v>
      </c>
      <c r="I147" s="32">
        <f t="shared" si="9"/>
        <v>0.56351791530944617</v>
      </c>
      <c r="J147" s="33" t="str">
        <f t="shared" si="10"/>
        <v>Yes</v>
      </c>
      <c r="K147" s="29">
        <f t="shared" si="11"/>
        <v>0.64804560260586308</v>
      </c>
      <c r="L147">
        <v>0.08</v>
      </c>
      <c r="M147">
        <v>48</v>
      </c>
      <c r="N147">
        <v>0.5</v>
      </c>
      <c r="O147">
        <v>267</v>
      </c>
      <c r="P147" t="s">
        <v>769</v>
      </c>
      <c r="Q147" t="s">
        <v>657</v>
      </c>
    </row>
    <row r="148" spans="1:17" x14ac:dyDescent="0.35">
      <c r="A148" t="s">
        <v>304</v>
      </c>
      <c r="B148" t="s">
        <v>305</v>
      </c>
      <c r="C148" s="40">
        <v>82</v>
      </c>
      <c r="D148" s="40">
        <v>5</v>
      </c>
      <c r="E148" s="31">
        <f t="shared" si="12"/>
        <v>6.097560975609756E-2</v>
      </c>
      <c r="F148" s="43">
        <v>0.13</v>
      </c>
      <c r="G148">
        <v>79.300000000000011</v>
      </c>
      <c r="H148">
        <v>7.3000000000000007</v>
      </c>
      <c r="I148" s="32">
        <f t="shared" si="9"/>
        <v>9.205548549810845E-2</v>
      </c>
      <c r="J148" s="33" t="str">
        <f t="shared" si="10"/>
        <v>No</v>
      </c>
      <c r="K148" s="29" t="str">
        <f t="shared" si="11"/>
        <v>TJ status removed</v>
      </c>
      <c r="L148">
        <v>0.12</v>
      </c>
      <c r="M148">
        <v>65</v>
      </c>
      <c r="N148">
        <v>0.97</v>
      </c>
      <c r="O148">
        <v>730</v>
      </c>
      <c r="P148"/>
      <c r="Q148" t="s">
        <v>658</v>
      </c>
    </row>
    <row r="149" spans="1:17" x14ac:dyDescent="0.35">
      <c r="A149" t="s">
        <v>306</v>
      </c>
      <c r="B149" t="s">
        <v>307</v>
      </c>
      <c r="C149" s="40">
        <v>39</v>
      </c>
      <c r="D149" s="40">
        <v>2</v>
      </c>
      <c r="E149" s="31">
        <f t="shared" si="12"/>
        <v>5.128205128205128E-2</v>
      </c>
      <c r="F149" s="43">
        <v>0.13</v>
      </c>
      <c r="G149">
        <v>40.700000000000003</v>
      </c>
      <c r="H149">
        <v>3.3000000000000003</v>
      </c>
      <c r="I149" s="32">
        <f t="shared" si="9"/>
        <v>8.1081081081081086E-2</v>
      </c>
      <c r="J149" s="33" t="str">
        <f t="shared" si="10"/>
        <v>No</v>
      </c>
      <c r="K149" s="29" t="str">
        <f t="shared" si="11"/>
        <v>TJ status removed</v>
      </c>
      <c r="L149">
        <v>0.84</v>
      </c>
      <c r="M149">
        <v>316</v>
      </c>
      <c r="N149">
        <v>0.83000000000000007</v>
      </c>
      <c r="O149">
        <v>752</v>
      </c>
      <c r="P149"/>
      <c r="Q149" t="s">
        <v>659</v>
      </c>
    </row>
    <row r="150" spans="1:17" x14ac:dyDescent="0.35">
      <c r="A150" t="s">
        <v>308</v>
      </c>
      <c r="B150" t="s">
        <v>309</v>
      </c>
      <c r="C150" s="40">
        <v>15</v>
      </c>
      <c r="D150" s="40">
        <v>3</v>
      </c>
      <c r="E150" s="31">
        <f t="shared" si="12"/>
        <v>0.2</v>
      </c>
      <c r="F150" s="43">
        <v>0.25</v>
      </c>
      <c r="G150">
        <v>13.700000000000001</v>
      </c>
      <c r="H150">
        <v>6</v>
      </c>
      <c r="I150" s="32">
        <f t="shared" si="9"/>
        <v>0.43795620437956201</v>
      </c>
      <c r="J150" s="33" t="str">
        <f t="shared" si="10"/>
        <v>Yes</v>
      </c>
      <c r="K150" s="29">
        <f t="shared" si="11"/>
        <v>0.50364963503649629</v>
      </c>
      <c r="L150">
        <v>0.18</v>
      </c>
      <c r="M150">
        <v>167</v>
      </c>
      <c r="N150">
        <v>0.2</v>
      </c>
      <c r="O150">
        <v>349</v>
      </c>
      <c r="P150"/>
      <c r="Q150" t="s">
        <v>660</v>
      </c>
    </row>
    <row r="151" spans="1:17" x14ac:dyDescent="0.35">
      <c r="A151" t="s">
        <v>310</v>
      </c>
      <c r="B151" t="s">
        <v>311</v>
      </c>
      <c r="C151" s="40">
        <v>85</v>
      </c>
      <c r="D151" s="40">
        <v>7</v>
      </c>
      <c r="E151" s="31">
        <f t="shared" si="12"/>
        <v>8.2352941176470587E-2</v>
      </c>
      <c r="F151" s="43">
        <v>0.13</v>
      </c>
      <c r="G151">
        <v>76.3</v>
      </c>
      <c r="H151">
        <v>12.3</v>
      </c>
      <c r="I151" s="32">
        <f t="shared" si="9"/>
        <v>0.16120576671035389</v>
      </c>
      <c r="J151" s="33" t="str">
        <f t="shared" si="10"/>
        <v>Yes</v>
      </c>
      <c r="K151" s="29">
        <f t="shared" si="11"/>
        <v>0.2112057667103539</v>
      </c>
      <c r="L151">
        <v>0.17</v>
      </c>
      <c r="M151">
        <v>62</v>
      </c>
      <c r="N151">
        <v>0.31</v>
      </c>
      <c r="O151">
        <v>305</v>
      </c>
      <c r="P151"/>
      <c r="Q151" t="s">
        <v>661</v>
      </c>
    </row>
    <row r="152" spans="1:17" x14ac:dyDescent="0.35">
      <c r="A152" t="s">
        <v>312</v>
      </c>
      <c r="B152" t="s">
        <v>313</v>
      </c>
      <c r="C152" s="40">
        <v>54</v>
      </c>
      <c r="D152" s="40">
        <v>2</v>
      </c>
      <c r="E152" s="31">
        <f t="shared" si="12"/>
        <v>3.7037037037037035E-2</v>
      </c>
      <c r="F152" s="43">
        <v>0.12</v>
      </c>
      <c r="G152">
        <v>51</v>
      </c>
      <c r="H152">
        <v>5</v>
      </c>
      <c r="I152" s="32">
        <f t="shared" si="9"/>
        <v>9.8039215686274508E-2</v>
      </c>
      <c r="J152" s="33" t="str">
        <f t="shared" si="10"/>
        <v>No</v>
      </c>
      <c r="K152" s="29" t="str">
        <f t="shared" si="11"/>
        <v>TJ status removed</v>
      </c>
      <c r="L152">
        <v>0.26</v>
      </c>
      <c r="M152">
        <v>232</v>
      </c>
      <c r="N152">
        <v>0.75</v>
      </c>
      <c r="O152">
        <v>359</v>
      </c>
      <c r="P152"/>
      <c r="Q152" t="s">
        <v>662</v>
      </c>
    </row>
    <row r="153" spans="1:17" x14ac:dyDescent="0.35">
      <c r="A153" t="s">
        <v>314</v>
      </c>
      <c r="B153" t="s">
        <v>315</v>
      </c>
      <c r="C153" s="40">
        <v>13</v>
      </c>
      <c r="D153" s="40">
        <v>2</v>
      </c>
      <c r="E153" s="31">
        <f t="shared" si="12"/>
        <v>0.15384615384615385</v>
      </c>
      <c r="F153" s="43">
        <v>0.2</v>
      </c>
      <c r="G153">
        <v>12.700000000000001</v>
      </c>
      <c r="H153">
        <v>4.3</v>
      </c>
      <c r="I153" s="32">
        <f t="shared" si="9"/>
        <v>0.33858267716535428</v>
      </c>
      <c r="J153" s="33" t="str">
        <f t="shared" si="10"/>
        <v>Yes</v>
      </c>
      <c r="K153" s="29">
        <f t="shared" si="11"/>
        <v>0.38858267716535427</v>
      </c>
      <c r="L153">
        <v>0</v>
      </c>
      <c r="M153">
        <v>120</v>
      </c>
      <c r="N153">
        <v>0</v>
      </c>
      <c r="O153">
        <v>589</v>
      </c>
      <c r="P153"/>
      <c r="Q153" t="s">
        <v>663</v>
      </c>
    </row>
    <row r="154" spans="1:17" x14ac:dyDescent="0.35">
      <c r="A154" t="s">
        <v>316</v>
      </c>
      <c r="B154" t="s">
        <v>317</v>
      </c>
      <c r="C154" s="40">
        <v>59</v>
      </c>
      <c r="D154" s="40">
        <v>13</v>
      </c>
      <c r="E154" s="31">
        <f t="shared" si="12"/>
        <v>0.22033898305084745</v>
      </c>
      <c r="F154" s="43">
        <v>0.27</v>
      </c>
      <c r="G154">
        <v>61.7</v>
      </c>
      <c r="H154">
        <v>19</v>
      </c>
      <c r="I154" s="32">
        <f t="shared" si="9"/>
        <v>0.3079416531604538</v>
      </c>
      <c r="J154" s="33" t="str">
        <f t="shared" si="10"/>
        <v>Yes</v>
      </c>
      <c r="K154" s="29">
        <f t="shared" si="11"/>
        <v>0.35794165316045379</v>
      </c>
      <c r="L154">
        <v>0.02</v>
      </c>
      <c r="M154">
        <v>171</v>
      </c>
      <c r="N154">
        <v>0.12</v>
      </c>
      <c r="O154">
        <v>598</v>
      </c>
      <c r="P154"/>
      <c r="Q154" t="s">
        <v>664</v>
      </c>
    </row>
    <row r="155" spans="1:17" x14ac:dyDescent="0.35">
      <c r="A155" t="s">
        <v>318</v>
      </c>
      <c r="B155" t="s">
        <v>319</v>
      </c>
      <c r="C155" s="40">
        <v>96</v>
      </c>
      <c r="D155" s="40">
        <v>2</v>
      </c>
      <c r="E155" s="31">
        <f t="shared" si="12"/>
        <v>2.0833333333333332E-2</v>
      </c>
      <c r="F155" s="43">
        <v>0.11</v>
      </c>
      <c r="G155">
        <v>77.7</v>
      </c>
      <c r="H155">
        <v>5</v>
      </c>
      <c r="I155" s="32">
        <f t="shared" si="9"/>
        <v>6.4350064350064351E-2</v>
      </c>
      <c r="J155" s="33" t="str">
        <f t="shared" si="10"/>
        <v>No</v>
      </c>
      <c r="K155" s="29" t="str">
        <f t="shared" si="11"/>
        <v>TJ status removed</v>
      </c>
      <c r="L155">
        <v>0.14000000000000001</v>
      </c>
      <c r="M155">
        <v>76</v>
      </c>
      <c r="N155">
        <v>0.22</v>
      </c>
      <c r="O155">
        <v>86</v>
      </c>
      <c r="P155"/>
      <c r="Q155" t="s">
        <v>665</v>
      </c>
    </row>
    <row r="156" spans="1:17" x14ac:dyDescent="0.35">
      <c r="A156" t="s">
        <v>320</v>
      </c>
      <c r="B156" t="s">
        <v>321</v>
      </c>
      <c r="C156" s="40">
        <v>45</v>
      </c>
      <c r="D156" s="40">
        <v>7</v>
      </c>
      <c r="E156" s="31">
        <f t="shared" si="12"/>
        <v>0.15555555555555556</v>
      </c>
      <c r="F156" s="43">
        <v>0.21</v>
      </c>
      <c r="G156">
        <v>41.5</v>
      </c>
      <c r="H156">
        <v>12.100000000000001</v>
      </c>
      <c r="I156" s="32">
        <f t="shared" si="9"/>
        <v>0.29156626506024103</v>
      </c>
      <c r="J156" s="33" t="str">
        <f t="shared" si="10"/>
        <v>Yes</v>
      </c>
      <c r="K156" s="29">
        <f t="shared" si="11"/>
        <v>0.34156626506024101</v>
      </c>
      <c r="L156">
        <v>0.27</v>
      </c>
      <c r="M156">
        <v>46</v>
      </c>
      <c r="N156">
        <v>0.56000000000000005</v>
      </c>
      <c r="O156">
        <v>229</v>
      </c>
      <c r="P156" t="s">
        <v>514</v>
      </c>
      <c r="Q156" t="s">
        <v>666</v>
      </c>
    </row>
    <row r="157" spans="1:17" x14ac:dyDescent="0.35">
      <c r="A157" t="s">
        <v>322</v>
      </c>
      <c r="B157" t="s">
        <v>323</v>
      </c>
      <c r="C157" s="40">
        <v>54</v>
      </c>
      <c r="D157" s="40">
        <v>6</v>
      </c>
      <c r="E157" s="31">
        <f t="shared" si="12"/>
        <v>0.1111111111111111</v>
      </c>
      <c r="F157" s="43">
        <v>0.21</v>
      </c>
      <c r="G157">
        <v>47</v>
      </c>
      <c r="H157">
        <v>8.3000000000000007</v>
      </c>
      <c r="I157" s="32">
        <f t="shared" si="9"/>
        <v>0.17659574468085107</v>
      </c>
      <c r="J157" s="33" t="str">
        <f t="shared" si="10"/>
        <v>No</v>
      </c>
      <c r="K157" s="29" t="str">
        <f t="shared" si="11"/>
        <v>TJ status removed</v>
      </c>
      <c r="L157">
        <v>0.05</v>
      </c>
      <c r="M157">
        <v>142</v>
      </c>
      <c r="N157">
        <v>1</v>
      </c>
      <c r="O157">
        <v>477</v>
      </c>
      <c r="P157" t="s">
        <v>769</v>
      </c>
      <c r="Q157" t="s">
        <v>667</v>
      </c>
    </row>
    <row r="158" spans="1:17" x14ac:dyDescent="0.35">
      <c r="A158" t="s">
        <v>324</v>
      </c>
      <c r="B158" t="s">
        <v>325</v>
      </c>
      <c r="C158" s="40">
        <v>144</v>
      </c>
      <c r="D158" s="40">
        <v>24</v>
      </c>
      <c r="E158" s="31">
        <f t="shared" si="12"/>
        <v>0.16666666666666666</v>
      </c>
      <c r="F158" s="43">
        <v>0.22</v>
      </c>
      <c r="G158" t="s">
        <v>766</v>
      </c>
      <c r="H158" t="s">
        <v>766</v>
      </c>
      <c r="I158" s="32"/>
      <c r="J158" s="33" t="str">
        <f t="shared" si="10"/>
        <v/>
      </c>
      <c r="K158" s="29"/>
      <c r="L158" t="s">
        <v>766</v>
      </c>
      <c r="M158" t="s">
        <v>766</v>
      </c>
      <c r="N158" t="s">
        <v>766</v>
      </c>
      <c r="O158" t="s">
        <v>766</v>
      </c>
      <c r="P158" t="s">
        <v>771</v>
      </c>
      <c r="Q158" t="s">
        <v>668</v>
      </c>
    </row>
    <row r="159" spans="1:17" x14ac:dyDescent="0.35">
      <c r="A159" t="s">
        <v>326</v>
      </c>
      <c r="B159" t="s">
        <v>327</v>
      </c>
      <c r="C159" s="40">
        <v>59</v>
      </c>
      <c r="D159" s="40">
        <v>0</v>
      </c>
      <c r="E159" s="31">
        <f t="shared" si="12"/>
        <v>0</v>
      </c>
      <c r="F159" s="43">
        <v>0.1</v>
      </c>
      <c r="G159" t="s">
        <v>766</v>
      </c>
      <c r="H159" t="s">
        <v>766</v>
      </c>
      <c r="I159" s="32"/>
      <c r="J159" s="33" t="str">
        <f t="shared" si="10"/>
        <v/>
      </c>
      <c r="K159" s="29"/>
      <c r="L159" t="s">
        <v>766</v>
      </c>
      <c r="M159" t="s">
        <v>766</v>
      </c>
      <c r="N159" t="s">
        <v>766</v>
      </c>
      <c r="O159" t="s">
        <v>766</v>
      </c>
      <c r="P159" t="s">
        <v>771</v>
      </c>
      <c r="Q159" t="s">
        <v>669</v>
      </c>
    </row>
    <row r="160" spans="1:17" x14ac:dyDescent="0.35">
      <c r="A160" t="s">
        <v>328</v>
      </c>
      <c r="B160" t="s">
        <v>329</v>
      </c>
      <c r="C160" s="40">
        <v>90</v>
      </c>
      <c r="D160" s="40">
        <v>11</v>
      </c>
      <c r="E160" s="31">
        <f t="shared" si="12"/>
        <v>0.12222222222222222</v>
      </c>
      <c r="F160" s="43">
        <v>0.22</v>
      </c>
      <c r="G160">
        <v>91.7</v>
      </c>
      <c r="H160">
        <v>21</v>
      </c>
      <c r="I160" s="32">
        <f t="shared" si="9"/>
        <v>0.22900763358778625</v>
      </c>
      <c r="J160" s="33" t="str">
        <f t="shared" si="10"/>
        <v>Yes</v>
      </c>
      <c r="K160" s="29">
        <f t="shared" si="11"/>
        <v>0.27900763358778624</v>
      </c>
      <c r="L160">
        <v>0.61</v>
      </c>
      <c r="M160">
        <v>123</v>
      </c>
      <c r="N160">
        <v>1.04</v>
      </c>
      <c r="O160">
        <v>190</v>
      </c>
      <c r="P160"/>
      <c r="Q160" t="s">
        <v>670</v>
      </c>
    </row>
    <row r="161" spans="1:17" x14ac:dyDescent="0.35">
      <c r="A161" t="s">
        <v>330</v>
      </c>
      <c r="B161" t="s">
        <v>331</v>
      </c>
      <c r="C161" s="40">
        <v>24</v>
      </c>
      <c r="D161" s="40">
        <v>2</v>
      </c>
      <c r="E161" s="31">
        <f t="shared" si="12"/>
        <v>8.3333333333333329E-2</v>
      </c>
      <c r="F161" s="43">
        <v>0.13</v>
      </c>
      <c r="G161">
        <v>17.7</v>
      </c>
      <c r="H161">
        <v>3</v>
      </c>
      <c r="I161" s="32">
        <f t="shared" si="9"/>
        <v>0.16949152542372883</v>
      </c>
      <c r="J161" s="33" t="str">
        <f t="shared" si="10"/>
        <v>Yes</v>
      </c>
      <c r="K161" s="29">
        <f t="shared" si="11"/>
        <v>0.21949152542372885</v>
      </c>
      <c r="L161">
        <v>0.05</v>
      </c>
      <c r="M161">
        <v>258</v>
      </c>
      <c r="N161">
        <v>0</v>
      </c>
      <c r="O161">
        <v>326</v>
      </c>
      <c r="P161" t="s">
        <v>769</v>
      </c>
      <c r="Q161" t="s">
        <v>671</v>
      </c>
    </row>
    <row r="162" spans="1:17" x14ac:dyDescent="0.35">
      <c r="A162" t="s">
        <v>332</v>
      </c>
      <c r="B162" t="s">
        <v>333</v>
      </c>
      <c r="C162" s="40">
        <v>56</v>
      </c>
      <c r="D162" s="40">
        <v>8</v>
      </c>
      <c r="E162" s="31">
        <f t="shared" si="12"/>
        <v>0.14285714285714285</v>
      </c>
      <c r="F162" s="43">
        <v>0.2</v>
      </c>
      <c r="G162">
        <v>56.300000000000004</v>
      </c>
      <c r="H162">
        <v>15.700000000000001</v>
      </c>
      <c r="I162" s="32">
        <f t="shared" si="9"/>
        <v>0.27886323268206037</v>
      </c>
      <c r="J162" s="33" t="str">
        <f t="shared" si="10"/>
        <v>Yes</v>
      </c>
      <c r="K162" s="29">
        <f t="shared" si="11"/>
        <v>0.32886323268206036</v>
      </c>
      <c r="L162">
        <v>0.06</v>
      </c>
      <c r="M162">
        <v>114</v>
      </c>
      <c r="N162">
        <v>0.11</v>
      </c>
      <c r="O162">
        <v>663</v>
      </c>
      <c r="P162"/>
      <c r="Q162" t="s">
        <v>672</v>
      </c>
    </row>
    <row r="163" spans="1:17" x14ac:dyDescent="0.35">
      <c r="A163" t="s">
        <v>334</v>
      </c>
      <c r="B163" t="s">
        <v>335</v>
      </c>
      <c r="C163" s="40">
        <v>52</v>
      </c>
      <c r="D163" s="40">
        <v>2</v>
      </c>
      <c r="E163" s="31">
        <f t="shared" si="12"/>
        <v>3.8461538461538464E-2</v>
      </c>
      <c r="F163" s="43">
        <v>0.12</v>
      </c>
      <c r="G163">
        <v>59.300000000000004</v>
      </c>
      <c r="H163">
        <v>10.3</v>
      </c>
      <c r="I163" s="32">
        <f t="shared" si="9"/>
        <v>0.17369308600337269</v>
      </c>
      <c r="J163" s="33" t="str">
        <f t="shared" si="10"/>
        <v>Yes</v>
      </c>
      <c r="K163" s="29">
        <f t="shared" si="11"/>
        <v>0.22369308600337268</v>
      </c>
      <c r="L163">
        <v>0.03</v>
      </c>
      <c r="M163">
        <v>156</v>
      </c>
      <c r="N163">
        <v>0.17</v>
      </c>
      <c r="O163">
        <v>704</v>
      </c>
      <c r="P163" t="s">
        <v>769</v>
      </c>
      <c r="Q163" t="s">
        <v>673</v>
      </c>
    </row>
    <row r="164" spans="1:17" x14ac:dyDescent="0.35">
      <c r="A164" t="s">
        <v>336</v>
      </c>
      <c r="B164" t="s">
        <v>337</v>
      </c>
      <c r="C164" s="40">
        <v>63</v>
      </c>
      <c r="D164" s="40">
        <v>8</v>
      </c>
      <c r="E164" s="31">
        <f t="shared" si="12"/>
        <v>0.12698412698412698</v>
      </c>
      <c r="F164" s="43">
        <v>0.18</v>
      </c>
      <c r="G164">
        <v>64</v>
      </c>
      <c r="H164">
        <v>13.700000000000001</v>
      </c>
      <c r="I164" s="32">
        <f t="shared" si="9"/>
        <v>0.21406250000000002</v>
      </c>
      <c r="J164" s="33" t="str">
        <f t="shared" si="10"/>
        <v>Yes</v>
      </c>
      <c r="K164" s="29">
        <f t="shared" si="11"/>
        <v>0.26406250000000003</v>
      </c>
      <c r="L164">
        <v>0.19</v>
      </c>
      <c r="M164">
        <v>47</v>
      </c>
      <c r="N164">
        <v>0.04</v>
      </c>
      <c r="O164">
        <v>273</v>
      </c>
      <c r="P164" t="s">
        <v>769</v>
      </c>
      <c r="Q164" t="s">
        <v>674</v>
      </c>
    </row>
    <row r="165" spans="1:17" x14ac:dyDescent="0.35">
      <c r="A165" t="s">
        <v>338</v>
      </c>
      <c r="B165" t="s">
        <v>339</v>
      </c>
      <c r="C165" s="40">
        <v>36</v>
      </c>
      <c r="D165" s="40">
        <v>1</v>
      </c>
      <c r="E165" s="31">
        <f t="shared" si="12"/>
        <v>2.7777777777777776E-2</v>
      </c>
      <c r="F165" s="43">
        <v>0.1</v>
      </c>
      <c r="G165">
        <v>38.300000000000004</v>
      </c>
      <c r="H165">
        <v>3.3000000000000003</v>
      </c>
      <c r="I165" s="32">
        <f t="shared" si="9"/>
        <v>8.6161879895561358E-2</v>
      </c>
      <c r="J165" s="33" t="str">
        <f t="shared" si="10"/>
        <v>No</v>
      </c>
      <c r="K165" s="29" t="str">
        <f t="shared" si="11"/>
        <v>TJ status removed</v>
      </c>
      <c r="L165">
        <v>0.14000000000000001</v>
      </c>
      <c r="M165">
        <v>26</v>
      </c>
      <c r="N165">
        <v>0.23</v>
      </c>
      <c r="O165">
        <v>76</v>
      </c>
      <c r="P165"/>
      <c r="Q165" t="s">
        <v>675</v>
      </c>
    </row>
    <row r="166" spans="1:17" x14ac:dyDescent="0.35">
      <c r="A166" t="s">
        <v>340</v>
      </c>
      <c r="B166" t="s">
        <v>341</v>
      </c>
      <c r="C166" s="40">
        <v>39</v>
      </c>
      <c r="D166" s="40">
        <v>3</v>
      </c>
      <c r="E166" s="31">
        <f t="shared" si="12"/>
        <v>7.6923076923076927E-2</v>
      </c>
      <c r="F166" s="43">
        <v>0.13</v>
      </c>
      <c r="G166">
        <v>36.700000000000003</v>
      </c>
      <c r="H166">
        <v>6</v>
      </c>
      <c r="I166" s="32">
        <f t="shared" si="9"/>
        <v>0.16348773841961853</v>
      </c>
      <c r="J166" s="33" t="str">
        <f t="shared" si="10"/>
        <v>Yes</v>
      </c>
      <c r="K166" s="29">
        <f t="shared" si="11"/>
        <v>0.21348773841961854</v>
      </c>
      <c r="L166">
        <v>1.33</v>
      </c>
      <c r="M166">
        <v>130</v>
      </c>
      <c r="N166">
        <v>0.69000000000000006</v>
      </c>
      <c r="O166">
        <v>271</v>
      </c>
      <c r="P166" t="s">
        <v>514</v>
      </c>
      <c r="Q166" t="s">
        <v>676</v>
      </c>
    </row>
    <row r="167" spans="1:17" x14ac:dyDescent="0.35">
      <c r="A167" t="s">
        <v>342</v>
      </c>
      <c r="B167" t="s">
        <v>343</v>
      </c>
      <c r="C167" s="40">
        <v>36</v>
      </c>
      <c r="D167" s="40">
        <v>10</v>
      </c>
      <c r="E167" s="31">
        <f t="shared" si="12"/>
        <v>0.27777777777777779</v>
      </c>
      <c r="F167" s="43">
        <v>0.33</v>
      </c>
      <c r="G167">
        <v>33.700000000000003</v>
      </c>
      <c r="H167">
        <v>10.3</v>
      </c>
      <c r="I167" s="32">
        <f t="shared" si="9"/>
        <v>0.3056379821958457</v>
      </c>
      <c r="J167" s="33" t="str">
        <f t="shared" si="10"/>
        <v>No</v>
      </c>
      <c r="K167" s="29" t="str">
        <f t="shared" si="11"/>
        <v>TJ status removed</v>
      </c>
      <c r="L167">
        <v>0.34</v>
      </c>
      <c r="M167">
        <v>96</v>
      </c>
      <c r="N167">
        <v>0.54</v>
      </c>
      <c r="O167">
        <v>539</v>
      </c>
      <c r="P167" t="s">
        <v>769</v>
      </c>
      <c r="Q167" t="s">
        <v>677</v>
      </c>
    </row>
    <row r="168" spans="1:17" x14ac:dyDescent="0.35">
      <c r="A168" t="s">
        <v>344</v>
      </c>
      <c r="B168" t="s">
        <v>345</v>
      </c>
      <c r="C168" s="40">
        <v>32</v>
      </c>
      <c r="D168" s="40">
        <v>9</v>
      </c>
      <c r="E168" s="31">
        <f t="shared" si="12"/>
        <v>0.28125</v>
      </c>
      <c r="F168" s="43">
        <v>0.33</v>
      </c>
      <c r="G168">
        <v>30.3</v>
      </c>
      <c r="H168">
        <v>11.700000000000001</v>
      </c>
      <c r="I168" s="32">
        <f t="shared" si="9"/>
        <v>0.38613861386138615</v>
      </c>
      <c r="J168" s="33" t="str">
        <f t="shared" si="10"/>
        <v>Yes</v>
      </c>
      <c r="K168" s="29">
        <f t="shared" si="11"/>
        <v>0.44405940594059401</v>
      </c>
      <c r="L168">
        <v>0.59</v>
      </c>
      <c r="M168">
        <v>130</v>
      </c>
      <c r="N168">
        <v>0.32</v>
      </c>
      <c r="O168">
        <v>260</v>
      </c>
      <c r="P168" t="s">
        <v>769</v>
      </c>
      <c r="Q168" t="s">
        <v>678</v>
      </c>
    </row>
    <row r="169" spans="1:17" x14ac:dyDescent="0.35">
      <c r="A169" t="s">
        <v>346</v>
      </c>
      <c r="B169" t="s">
        <v>347</v>
      </c>
      <c r="C169" s="40">
        <v>28</v>
      </c>
      <c r="D169" s="40">
        <v>4</v>
      </c>
      <c r="E169" s="31">
        <f t="shared" si="12"/>
        <v>0.14285714285714285</v>
      </c>
      <c r="F169" s="43">
        <v>0.19</v>
      </c>
      <c r="G169">
        <v>28.3</v>
      </c>
      <c r="H169">
        <v>6.7</v>
      </c>
      <c r="I169" s="32">
        <f t="shared" si="9"/>
        <v>0.23674911660777384</v>
      </c>
      <c r="J169" s="33" t="str">
        <f t="shared" si="10"/>
        <v>Yes</v>
      </c>
      <c r="K169" s="29">
        <f t="shared" si="11"/>
        <v>0.28674911660777386</v>
      </c>
      <c r="L169">
        <v>0.04</v>
      </c>
      <c r="M169">
        <v>276</v>
      </c>
      <c r="N169">
        <v>0.33</v>
      </c>
      <c r="O169">
        <v>459</v>
      </c>
      <c r="P169"/>
      <c r="Q169" t="s">
        <v>679</v>
      </c>
    </row>
    <row r="170" spans="1:17" x14ac:dyDescent="0.35">
      <c r="A170" t="s">
        <v>348</v>
      </c>
      <c r="B170" t="s">
        <v>349</v>
      </c>
      <c r="C170" s="40">
        <v>36</v>
      </c>
      <c r="D170" s="40">
        <v>3</v>
      </c>
      <c r="E170" s="31">
        <f t="shared" si="12"/>
        <v>8.3333333333333329E-2</v>
      </c>
      <c r="F170" s="43">
        <v>0.13</v>
      </c>
      <c r="G170">
        <v>34.700000000000003</v>
      </c>
      <c r="H170">
        <v>8.3000000000000007</v>
      </c>
      <c r="I170" s="32">
        <f t="shared" si="9"/>
        <v>0.23919308357348704</v>
      </c>
      <c r="J170" s="33" t="str">
        <f t="shared" si="10"/>
        <v>Yes</v>
      </c>
      <c r="K170" s="29">
        <f t="shared" si="11"/>
        <v>0.28919308357348705</v>
      </c>
      <c r="L170">
        <v>0.17</v>
      </c>
      <c r="M170">
        <v>169</v>
      </c>
      <c r="N170">
        <v>0.09</v>
      </c>
      <c r="O170">
        <v>579</v>
      </c>
      <c r="P170"/>
      <c r="Q170" t="s">
        <v>680</v>
      </c>
    </row>
    <row r="171" spans="1:17" x14ac:dyDescent="0.35">
      <c r="A171" t="s">
        <v>350</v>
      </c>
      <c r="B171" t="s">
        <v>351</v>
      </c>
      <c r="C171" s="40">
        <v>54</v>
      </c>
      <c r="D171" s="40">
        <v>1</v>
      </c>
      <c r="E171" s="31">
        <f t="shared" si="12"/>
        <v>1.8518518518518517E-2</v>
      </c>
      <c r="F171" s="43">
        <v>0.1</v>
      </c>
      <c r="G171">
        <v>46.7</v>
      </c>
      <c r="H171">
        <v>2.7</v>
      </c>
      <c r="I171" s="32">
        <f t="shared" si="9"/>
        <v>5.7815845824411134E-2</v>
      </c>
      <c r="J171" s="33" t="str">
        <f t="shared" si="10"/>
        <v>No</v>
      </c>
      <c r="K171" s="29" t="str">
        <f t="shared" si="11"/>
        <v>TJ status removed</v>
      </c>
      <c r="L171">
        <v>0.02</v>
      </c>
      <c r="M171">
        <v>44</v>
      </c>
      <c r="N171">
        <v>0</v>
      </c>
      <c r="O171">
        <v>294</v>
      </c>
      <c r="P171"/>
      <c r="Q171" t="s">
        <v>681</v>
      </c>
    </row>
    <row r="172" spans="1:17" x14ac:dyDescent="0.35">
      <c r="A172" t="s">
        <v>352</v>
      </c>
      <c r="B172" t="s">
        <v>353</v>
      </c>
      <c r="C172" s="40">
        <v>52</v>
      </c>
      <c r="D172" s="40">
        <v>1</v>
      </c>
      <c r="E172" s="31">
        <f t="shared" si="12"/>
        <v>1.9230769230769232E-2</v>
      </c>
      <c r="F172" s="43">
        <v>0.1</v>
      </c>
      <c r="G172">
        <v>51.300000000000004</v>
      </c>
      <c r="H172">
        <v>2.7</v>
      </c>
      <c r="I172" s="32">
        <f t="shared" si="9"/>
        <v>5.2631578947368418E-2</v>
      </c>
      <c r="J172" s="33" t="str">
        <f t="shared" si="10"/>
        <v>No</v>
      </c>
      <c r="K172" s="29" t="str">
        <f t="shared" si="11"/>
        <v>TJ status removed</v>
      </c>
      <c r="L172">
        <v>0.04</v>
      </c>
      <c r="M172">
        <v>37</v>
      </c>
      <c r="N172">
        <v>0.12</v>
      </c>
      <c r="O172">
        <v>99</v>
      </c>
      <c r="P172"/>
      <c r="Q172" t="s">
        <v>682</v>
      </c>
    </row>
    <row r="173" spans="1:17" x14ac:dyDescent="0.35">
      <c r="A173" t="s">
        <v>354</v>
      </c>
      <c r="B173" t="s">
        <v>355</v>
      </c>
      <c r="C173" s="40">
        <v>15</v>
      </c>
      <c r="D173" s="40">
        <v>4</v>
      </c>
      <c r="E173" s="31">
        <f t="shared" si="12"/>
        <v>0.26666666666666666</v>
      </c>
      <c r="F173" s="43">
        <v>0.32</v>
      </c>
      <c r="G173">
        <v>16</v>
      </c>
      <c r="H173">
        <v>7</v>
      </c>
      <c r="I173" s="32">
        <f t="shared" si="9"/>
        <v>0.4375</v>
      </c>
      <c r="J173" s="33" t="str">
        <f t="shared" si="10"/>
        <v>Yes</v>
      </c>
      <c r="K173" s="29">
        <f t="shared" si="11"/>
        <v>0.50312499999999993</v>
      </c>
      <c r="L173">
        <v>0.06</v>
      </c>
      <c r="M173">
        <v>75</v>
      </c>
      <c r="N173">
        <v>0.25</v>
      </c>
      <c r="O173">
        <v>197</v>
      </c>
      <c r="P173" t="s">
        <v>769</v>
      </c>
      <c r="Q173" t="s">
        <v>683</v>
      </c>
    </row>
    <row r="174" spans="1:17" x14ac:dyDescent="0.35">
      <c r="A174" t="s">
        <v>356</v>
      </c>
      <c r="B174" t="s">
        <v>357</v>
      </c>
      <c r="C174" s="40">
        <v>20</v>
      </c>
      <c r="D174" s="40">
        <v>5</v>
      </c>
      <c r="E174" s="31">
        <f t="shared" si="12"/>
        <v>0.25</v>
      </c>
      <c r="F174" s="43">
        <v>0.34</v>
      </c>
      <c r="G174">
        <v>20</v>
      </c>
      <c r="H174">
        <v>5.7</v>
      </c>
      <c r="I174" s="32">
        <f t="shared" si="9"/>
        <v>0.28500000000000003</v>
      </c>
      <c r="J174" s="33" t="str">
        <f t="shared" si="10"/>
        <v>No</v>
      </c>
      <c r="K174" s="29" t="str">
        <f t="shared" si="11"/>
        <v>TJ status removed</v>
      </c>
      <c r="L174">
        <v>0.47000000000000003</v>
      </c>
      <c r="M174">
        <v>119</v>
      </c>
      <c r="N174">
        <v>2.75</v>
      </c>
      <c r="O174">
        <v>328</v>
      </c>
      <c r="P174"/>
      <c r="Q174" t="s">
        <v>684</v>
      </c>
    </row>
    <row r="175" spans="1:17" x14ac:dyDescent="0.35">
      <c r="A175" t="s">
        <v>358</v>
      </c>
      <c r="B175" t="s">
        <v>359</v>
      </c>
      <c r="C175" s="40">
        <v>41</v>
      </c>
      <c r="D175" s="40">
        <v>5</v>
      </c>
      <c r="E175" s="31">
        <f t="shared" si="12"/>
        <v>0.12195121951219512</v>
      </c>
      <c r="F175" s="43">
        <v>0.17</v>
      </c>
      <c r="G175">
        <v>44.300000000000004</v>
      </c>
      <c r="H175">
        <v>13.3</v>
      </c>
      <c r="I175" s="32">
        <f t="shared" si="9"/>
        <v>0.30022573363431149</v>
      </c>
      <c r="J175" s="33" t="str">
        <f t="shared" si="10"/>
        <v>Yes</v>
      </c>
      <c r="K175" s="29">
        <f t="shared" si="11"/>
        <v>0.35022573363431148</v>
      </c>
      <c r="L175">
        <v>0.06</v>
      </c>
      <c r="M175">
        <v>67</v>
      </c>
      <c r="N175">
        <v>0.06</v>
      </c>
      <c r="O175">
        <v>409</v>
      </c>
      <c r="P175" t="s">
        <v>514</v>
      </c>
      <c r="Q175" t="s">
        <v>685</v>
      </c>
    </row>
    <row r="176" spans="1:17" x14ac:dyDescent="0.35">
      <c r="A176" t="s">
        <v>360</v>
      </c>
      <c r="B176" t="s">
        <v>361</v>
      </c>
      <c r="C176" s="40">
        <v>37</v>
      </c>
      <c r="D176" s="40">
        <v>15</v>
      </c>
      <c r="E176" s="31">
        <f t="shared" si="12"/>
        <v>0.40540540540540543</v>
      </c>
      <c r="F176" s="43">
        <v>0.47</v>
      </c>
      <c r="G176">
        <v>36.300000000000004</v>
      </c>
      <c r="H176">
        <v>19</v>
      </c>
      <c r="I176" s="32">
        <f t="shared" si="9"/>
        <v>0.52341597796143247</v>
      </c>
      <c r="J176" s="33" t="str">
        <f t="shared" si="10"/>
        <v>Yes</v>
      </c>
      <c r="K176" s="29">
        <f t="shared" si="11"/>
        <v>0.6019283746556473</v>
      </c>
      <c r="L176">
        <v>0.92</v>
      </c>
      <c r="M176">
        <v>207</v>
      </c>
      <c r="N176">
        <v>0.94000000000000006</v>
      </c>
      <c r="O176">
        <v>772</v>
      </c>
      <c r="P176"/>
      <c r="Q176" t="s">
        <v>686</v>
      </c>
    </row>
    <row r="177" spans="1:17" x14ac:dyDescent="0.35">
      <c r="A177" t="s">
        <v>362</v>
      </c>
      <c r="B177" t="s">
        <v>363</v>
      </c>
      <c r="C177" s="40">
        <v>122</v>
      </c>
      <c r="D177" s="40">
        <v>5</v>
      </c>
      <c r="E177" s="31">
        <f t="shared" si="12"/>
        <v>4.0983606557377046E-2</v>
      </c>
      <c r="F177" s="43">
        <v>0.14000000000000001</v>
      </c>
      <c r="G177">
        <v>128.70000000000002</v>
      </c>
      <c r="H177">
        <v>13</v>
      </c>
      <c r="I177" s="32">
        <f t="shared" si="9"/>
        <v>0.10101010101010099</v>
      </c>
      <c r="J177" s="33" t="str">
        <f t="shared" si="10"/>
        <v>No</v>
      </c>
      <c r="K177" s="29" t="str">
        <f t="shared" si="11"/>
        <v>TJ status removed</v>
      </c>
      <c r="L177">
        <v>0.38</v>
      </c>
      <c r="M177">
        <v>115</v>
      </c>
      <c r="N177">
        <v>0.84</v>
      </c>
      <c r="O177">
        <v>305</v>
      </c>
      <c r="P177"/>
      <c r="Q177" t="s">
        <v>687</v>
      </c>
    </row>
    <row r="178" spans="1:17" x14ac:dyDescent="0.35">
      <c r="A178" t="s">
        <v>364</v>
      </c>
      <c r="B178" t="s">
        <v>365</v>
      </c>
      <c r="C178" s="40">
        <v>195</v>
      </c>
      <c r="D178" s="40">
        <v>34</v>
      </c>
      <c r="E178" s="31">
        <f t="shared" si="12"/>
        <v>0.17435897435897435</v>
      </c>
      <c r="F178" s="43">
        <v>0.23</v>
      </c>
      <c r="G178">
        <v>191.3</v>
      </c>
      <c r="H178">
        <v>50</v>
      </c>
      <c r="I178" s="32">
        <f t="shared" si="9"/>
        <v>0.2613695765812859</v>
      </c>
      <c r="J178" s="33" t="str">
        <f t="shared" si="10"/>
        <v>Yes</v>
      </c>
      <c r="K178" s="29">
        <f t="shared" si="11"/>
        <v>0.31136957658128589</v>
      </c>
      <c r="L178">
        <v>0.43</v>
      </c>
      <c r="M178">
        <v>98</v>
      </c>
      <c r="N178">
        <v>0.97</v>
      </c>
      <c r="O178">
        <v>211</v>
      </c>
      <c r="P178" t="s">
        <v>770</v>
      </c>
      <c r="Q178" s="34" t="s">
        <v>688</v>
      </c>
    </row>
    <row r="179" spans="1:17" x14ac:dyDescent="0.35">
      <c r="A179" t="s">
        <v>366</v>
      </c>
      <c r="B179" t="s">
        <v>367</v>
      </c>
      <c r="C179" s="40">
        <v>27</v>
      </c>
      <c r="D179" s="40">
        <v>7</v>
      </c>
      <c r="E179" s="31">
        <f t="shared" si="12"/>
        <v>0.25925925925925924</v>
      </c>
      <c r="F179" s="43">
        <v>0.31</v>
      </c>
      <c r="G179">
        <v>27</v>
      </c>
      <c r="H179">
        <v>11.3</v>
      </c>
      <c r="I179" s="32">
        <f t="shared" si="9"/>
        <v>0.41851851851851857</v>
      </c>
      <c r="J179" s="33" t="str">
        <f t="shared" si="10"/>
        <v>Yes</v>
      </c>
      <c r="K179" s="29">
        <f t="shared" si="11"/>
        <v>0.48129629629629633</v>
      </c>
      <c r="L179">
        <v>0</v>
      </c>
      <c r="M179">
        <v>53</v>
      </c>
      <c r="N179">
        <v>0.75</v>
      </c>
      <c r="O179">
        <v>454</v>
      </c>
      <c r="P179" t="s">
        <v>514</v>
      </c>
      <c r="Q179" t="s">
        <v>689</v>
      </c>
    </row>
    <row r="180" spans="1:17" x14ac:dyDescent="0.35">
      <c r="A180" t="s">
        <v>368</v>
      </c>
      <c r="B180" t="s">
        <v>369</v>
      </c>
      <c r="C180" s="40">
        <v>13</v>
      </c>
      <c r="D180" s="40">
        <v>0</v>
      </c>
      <c r="E180" s="31">
        <f t="shared" si="12"/>
        <v>0</v>
      </c>
      <c r="F180" s="43">
        <v>0.1</v>
      </c>
      <c r="G180">
        <v>11.700000000000001</v>
      </c>
      <c r="H180">
        <v>1</v>
      </c>
      <c r="I180" s="32">
        <f t="shared" si="9"/>
        <v>8.5470085470085458E-2</v>
      </c>
      <c r="J180" s="33" t="str">
        <f t="shared" si="10"/>
        <v>No</v>
      </c>
      <c r="K180" s="29" t="str">
        <f t="shared" si="11"/>
        <v>TJ status removed</v>
      </c>
      <c r="L180">
        <v>0</v>
      </c>
      <c r="M180">
        <v>82</v>
      </c>
      <c r="N180">
        <v>0</v>
      </c>
      <c r="O180">
        <v>44</v>
      </c>
      <c r="P180"/>
      <c r="Q180" t="s">
        <v>690</v>
      </c>
    </row>
    <row r="181" spans="1:17" x14ac:dyDescent="0.35">
      <c r="A181" t="s">
        <v>370</v>
      </c>
      <c r="B181" t="s">
        <v>371</v>
      </c>
      <c r="C181" s="40">
        <v>63</v>
      </c>
      <c r="D181" s="40">
        <v>3</v>
      </c>
      <c r="E181" s="31">
        <f t="shared" si="12"/>
        <v>4.7619047619047616E-2</v>
      </c>
      <c r="F181" s="43">
        <v>0.15</v>
      </c>
      <c r="G181">
        <v>63.300000000000004</v>
      </c>
      <c r="H181">
        <v>4</v>
      </c>
      <c r="I181" s="32">
        <f t="shared" si="9"/>
        <v>6.3191153238546599E-2</v>
      </c>
      <c r="J181" s="33" t="str">
        <f t="shared" si="10"/>
        <v>No</v>
      </c>
      <c r="K181" s="29" t="str">
        <f t="shared" si="11"/>
        <v>TJ status removed</v>
      </c>
      <c r="L181">
        <v>0.48</v>
      </c>
      <c r="M181">
        <v>61</v>
      </c>
      <c r="N181">
        <v>0</v>
      </c>
      <c r="O181">
        <v>110</v>
      </c>
      <c r="P181" t="s">
        <v>514</v>
      </c>
      <c r="Q181" t="s">
        <v>691</v>
      </c>
    </row>
    <row r="182" spans="1:17" x14ac:dyDescent="0.35">
      <c r="A182" t="s">
        <v>372</v>
      </c>
      <c r="B182" t="s">
        <v>373</v>
      </c>
      <c r="C182" s="40">
        <v>56</v>
      </c>
      <c r="D182" s="40">
        <v>13</v>
      </c>
      <c r="E182" s="31">
        <f t="shared" si="12"/>
        <v>0.23214285714285715</v>
      </c>
      <c r="F182" s="43">
        <v>0.28000000000000003</v>
      </c>
      <c r="G182">
        <v>43.300000000000004</v>
      </c>
      <c r="H182">
        <v>17</v>
      </c>
      <c r="I182" s="32">
        <f t="shared" si="9"/>
        <v>0.39260969976905308</v>
      </c>
      <c r="J182" s="33" t="str">
        <f t="shared" si="10"/>
        <v>Yes</v>
      </c>
      <c r="K182" s="29">
        <f t="shared" si="11"/>
        <v>0.45150115473441099</v>
      </c>
      <c r="L182">
        <v>0.44</v>
      </c>
      <c r="M182">
        <v>130</v>
      </c>
      <c r="N182">
        <v>1.31</v>
      </c>
      <c r="O182">
        <v>340</v>
      </c>
      <c r="P182" t="s">
        <v>769</v>
      </c>
      <c r="Q182" t="s">
        <v>692</v>
      </c>
    </row>
    <row r="183" spans="1:17" x14ac:dyDescent="0.35">
      <c r="A183" t="s">
        <v>374</v>
      </c>
      <c r="B183" t="s">
        <v>375</v>
      </c>
      <c r="C183" s="40">
        <v>36</v>
      </c>
      <c r="D183" s="40">
        <v>6</v>
      </c>
      <c r="E183" s="31">
        <f t="shared" si="12"/>
        <v>0.16666666666666666</v>
      </c>
      <c r="F183" s="43">
        <v>0.22</v>
      </c>
      <c r="G183">
        <v>34.700000000000003</v>
      </c>
      <c r="H183">
        <v>8.3000000000000007</v>
      </c>
      <c r="I183" s="32">
        <f t="shared" si="9"/>
        <v>0.23919308357348704</v>
      </c>
      <c r="J183" s="33" t="str">
        <f t="shared" si="10"/>
        <v>Yes</v>
      </c>
      <c r="K183" s="29">
        <f t="shared" si="11"/>
        <v>0.28919308357348705</v>
      </c>
      <c r="L183">
        <v>0.9</v>
      </c>
      <c r="M183">
        <v>257</v>
      </c>
      <c r="N183">
        <v>0.91</v>
      </c>
      <c r="O183">
        <v>1345</v>
      </c>
      <c r="P183"/>
      <c r="Q183" t="s">
        <v>693</v>
      </c>
    </row>
    <row r="184" spans="1:17" x14ac:dyDescent="0.35">
      <c r="A184" t="s">
        <v>376</v>
      </c>
      <c r="B184" t="s">
        <v>377</v>
      </c>
      <c r="C184" s="40">
        <v>59</v>
      </c>
      <c r="D184" s="40">
        <v>7</v>
      </c>
      <c r="E184" s="31">
        <f t="shared" si="12"/>
        <v>0.11864406779661017</v>
      </c>
      <c r="F184" s="43">
        <v>0.17</v>
      </c>
      <c r="G184">
        <v>62</v>
      </c>
      <c r="H184">
        <v>14</v>
      </c>
      <c r="I184" s="32">
        <f t="shared" si="9"/>
        <v>0.22580645161290322</v>
      </c>
      <c r="J184" s="33" t="str">
        <f t="shared" si="10"/>
        <v>Yes</v>
      </c>
      <c r="K184" s="29">
        <f t="shared" si="11"/>
        <v>0.27580645161290324</v>
      </c>
      <c r="L184">
        <v>0.3</v>
      </c>
      <c r="M184">
        <v>199</v>
      </c>
      <c r="N184">
        <v>0.88</v>
      </c>
      <c r="O184">
        <v>427</v>
      </c>
      <c r="P184"/>
      <c r="Q184" t="s">
        <v>694</v>
      </c>
    </row>
    <row r="185" spans="1:17" x14ac:dyDescent="0.35">
      <c r="A185" t="s">
        <v>378</v>
      </c>
      <c r="B185" t="s">
        <v>379</v>
      </c>
      <c r="C185" s="40">
        <v>58</v>
      </c>
      <c r="D185" s="40">
        <v>4</v>
      </c>
      <c r="E185" s="31">
        <f t="shared" si="12"/>
        <v>6.8965517241379309E-2</v>
      </c>
      <c r="F185" s="43">
        <v>0.12</v>
      </c>
      <c r="G185">
        <v>53.300000000000004</v>
      </c>
      <c r="H185">
        <v>7.7</v>
      </c>
      <c r="I185" s="32">
        <f t="shared" si="9"/>
        <v>0.14446529080675422</v>
      </c>
      <c r="J185" s="33" t="str">
        <f t="shared" si="10"/>
        <v>Yes</v>
      </c>
      <c r="K185" s="29">
        <f t="shared" si="11"/>
        <v>0.19446529080675423</v>
      </c>
      <c r="L185">
        <v>0.03</v>
      </c>
      <c r="M185">
        <v>107</v>
      </c>
      <c r="N185">
        <v>0.12</v>
      </c>
      <c r="O185">
        <v>590</v>
      </c>
      <c r="P185"/>
      <c r="Q185" t="s">
        <v>695</v>
      </c>
    </row>
    <row r="186" spans="1:17" x14ac:dyDescent="0.35">
      <c r="A186" t="s">
        <v>380</v>
      </c>
      <c r="B186" t="s">
        <v>381</v>
      </c>
      <c r="C186" s="40">
        <v>59</v>
      </c>
      <c r="D186" s="40">
        <v>3</v>
      </c>
      <c r="E186" s="31">
        <f t="shared" si="12"/>
        <v>5.0847457627118647E-2</v>
      </c>
      <c r="F186" s="43">
        <v>0.14000000000000001</v>
      </c>
      <c r="G186">
        <v>51</v>
      </c>
      <c r="H186">
        <v>5.3000000000000007</v>
      </c>
      <c r="I186" s="32">
        <f t="shared" si="9"/>
        <v>0.103921568627451</v>
      </c>
      <c r="J186" s="33" t="str">
        <f t="shared" si="10"/>
        <v>No</v>
      </c>
      <c r="K186" s="29" t="str">
        <f t="shared" si="11"/>
        <v>TJ status removed</v>
      </c>
      <c r="L186">
        <v>0.04</v>
      </c>
      <c r="M186">
        <v>71</v>
      </c>
      <c r="N186">
        <v>0</v>
      </c>
      <c r="O186">
        <v>113</v>
      </c>
      <c r="P186"/>
      <c r="Q186" t="s">
        <v>696</v>
      </c>
    </row>
    <row r="187" spans="1:17" x14ac:dyDescent="0.35">
      <c r="A187" t="s">
        <v>382</v>
      </c>
      <c r="B187" t="s">
        <v>383</v>
      </c>
      <c r="C187" s="40">
        <v>126</v>
      </c>
      <c r="D187" s="40">
        <v>20</v>
      </c>
      <c r="E187" s="31">
        <f t="shared" si="12"/>
        <v>0.15873015873015872</v>
      </c>
      <c r="F187" s="43">
        <v>0.21</v>
      </c>
      <c r="G187">
        <v>142.30000000000001</v>
      </c>
      <c r="H187">
        <v>39.300000000000004</v>
      </c>
      <c r="I187" s="32">
        <f t="shared" si="9"/>
        <v>0.27617709065354884</v>
      </c>
      <c r="J187" s="33" t="str">
        <f t="shared" si="10"/>
        <v>Yes</v>
      </c>
      <c r="K187" s="29">
        <f t="shared" si="11"/>
        <v>0.32617709065354883</v>
      </c>
      <c r="L187">
        <v>0.45</v>
      </c>
      <c r="M187">
        <v>230</v>
      </c>
      <c r="N187">
        <v>0.69000000000000006</v>
      </c>
      <c r="O187">
        <v>452</v>
      </c>
      <c r="P187"/>
      <c r="Q187" t="s">
        <v>697</v>
      </c>
    </row>
    <row r="188" spans="1:17" x14ac:dyDescent="0.35">
      <c r="A188" t="s">
        <v>384</v>
      </c>
      <c r="B188" t="s">
        <v>385</v>
      </c>
      <c r="C188" s="40">
        <v>41</v>
      </c>
      <c r="D188" s="40">
        <v>0</v>
      </c>
      <c r="E188" s="31">
        <f t="shared" si="12"/>
        <v>0</v>
      </c>
      <c r="F188" s="43">
        <v>0.13</v>
      </c>
      <c r="G188">
        <v>50.7</v>
      </c>
      <c r="H188">
        <v>1.7000000000000002</v>
      </c>
      <c r="I188" s="32">
        <f t="shared" si="9"/>
        <v>3.3530571992110458E-2</v>
      </c>
      <c r="J188" s="33" t="str">
        <f t="shared" si="10"/>
        <v>No</v>
      </c>
      <c r="K188" s="29" t="str">
        <f t="shared" si="11"/>
        <v>TJ status removed</v>
      </c>
      <c r="L188">
        <v>0.28999999999999998</v>
      </c>
      <c r="M188">
        <v>49</v>
      </c>
      <c r="N188">
        <v>0.28999999999999998</v>
      </c>
      <c r="O188">
        <v>159</v>
      </c>
      <c r="P188" t="s">
        <v>769</v>
      </c>
      <c r="Q188" t="s">
        <v>698</v>
      </c>
    </row>
    <row r="189" spans="1:17" x14ac:dyDescent="0.35">
      <c r="A189" t="s">
        <v>386</v>
      </c>
      <c r="B189" t="s">
        <v>387</v>
      </c>
      <c r="C189" s="40">
        <v>610</v>
      </c>
      <c r="D189" s="40">
        <v>39</v>
      </c>
      <c r="E189" s="31">
        <f t="shared" si="12"/>
        <v>6.3934426229508193E-2</v>
      </c>
      <c r="F189" s="43">
        <v>0.11</v>
      </c>
      <c r="G189">
        <v>489</v>
      </c>
      <c r="H189">
        <v>72.3</v>
      </c>
      <c r="I189" s="32">
        <f t="shared" si="9"/>
        <v>0.14785276073619633</v>
      </c>
      <c r="J189" s="33" t="str">
        <f t="shared" si="10"/>
        <v>Yes</v>
      </c>
      <c r="K189" s="29">
        <f t="shared" si="11"/>
        <v>0.19785276073619634</v>
      </c>
      <c r="L189">
        <v>0.14000000000000001</v>
      </c>
      <c r="M189">
        <v>17</v>
      </c>
      <c r="N189">
        <v>0.12</v>
      </c>
      <c r="O189">
        <v>37</v>
      </c>
      <c r="P189" t="s">
        <v>514</v>
      </c>
      <c r="Q189" t="s">
        <v>699</v>
      </c>
    </row>
    <row r="190" spans="1:17" x14ac:dyDescent="0.35">
      <c r="A190" t="s">
        <v>388</v>
      </c>
      <c r="B190" t="s">
        <v>389</v>
      </c>
      <c r="C190" s="40">
        <v>56</v>
      </c>
      <c r="D190" s="40">
        <v>12</v>
      </c>
      <c r="E190" s="31">
        <f t="shared" si="12"/>
        <v>0.21428571428571427</v>
      </c>
      <c r="F190" s="43">
        <v>0.26</v>
      </c>
      <c r="G190">
        <v>45.300000000000004</v>
      </c>
      <c r="H190">
        <v>17</v>
      </c>
      <c r="I190" s="32">
        <f t="shared" si="9"/>
        <v>0.37527593818984545</v>
      </c>
      <c r="J190" s="33" t="str">
        <f t="shared" si="10"/>
        <v>Yes</v>
      </c>
      <c r="K190" s="29">
        <f t="shared" si="11"/>
        <v>0.43156732891832222</v>
      </c>
      <c r="L190">
        <v>0.12</v>
      </c>
      <c r="M190">
        <v>130</v>
      </c>
      <c r="N190">
        <v>1.25</v>
      </c>
      <c r="O190">
        <v>497</v>
      </c>
      <c r="P190"/>
      <c r="Q190" t="s">
        <v>700</v>
      </c>
    </row>
    <row r="191" spans="1:17" x14ac:dyDescent="0.35">
      <c r="A191" t="s">
        <v>390</v>
      </c>
      <c r="B191" t="s">
        <v>391</v>
      </c>
      <c r="C191" s="40">
        <v>311</v>
      </c>
      <c r="D191" s="40">
        <v>79</v>
      </c>
      <c r="E191" s="31">
        <f t="shared" si="12"/>
        <v>0.25401929260450162</v>
      </c>
      <c r="F191" s="43">
        <v>0.3</v>
      </c>
      <c r="G191">
        <v>356</v>
      </c>
      <c r="H191">
        <v>121</v>
      </c>
      <c r="I191" s="32">
        <f t="shared" si="9"/>
        <v>0.3398876404494382</v>
      </c>
      <c r="J191" s="33" t="str">
        <f t="shared" si="10"/>
        <v>Yes</v>
      </c>
      <c r="K191" s="29">
        <f t="shared" si="11"/>
        <v>0.38988764044943819</v>
      </c>
      <c r="L191">
        <v>0.98</v>
      </c>
      <c r="M191">
        <v>286</v>
      </c>
      <c r="N191">
        <v>1.51</v>
      </c>
      <c r="O191">
        <v>780</v>
      </c>
      <c r="P191"/>
      <c r="Q191" t="s">
        <v>701</v>
      </c>
    </row>
    <row r="192" spans="1:17" x14ac:dyDescent="0.35">
      <c r="A192" t="s">
        <v>392</v>
      </c>
      <c r="B192" t="s">
        <v>393</v>
      </c>
      <c r="C192" s="40">
        <v>469</v>
      </c>
      <c r="D192" s="40">
        <v>68</v>
      </c>
      <c r="E192" s="31">
        <f t="shared" si="12"/>
        <v>0.14498933901918976</v>
      </c>
      <c r="F192" s="43">
        <v>0.22</v>
      </c>
      <c r="G192">
        <v>462</v>
      </c>
      <c r="H192">
        <v>168.70000000000002</v>
      </c>
      <c r="I192" s="32">
        <f t="shared" ref="I192:I246" si="13">IF(OR(ISBLANK(G192),ISBLANK(H192)),"",(H192/G192))</f>
        <v>0.36515151515151517</v>
      </c>
      <c r="J192" s="33" t="str">
        <f t="shared" ref="J192:J246" si="14">IF(I192="","",IF(I192&gt;=F192,"Yes","No"))</f>
        <v>Yes</v>
      </c>
      <c r="K192" s="29">
        <f t="shared" ref="K192:K246" si="15">IF(OR(ISBLANK(G192),ISBLANK(H192)),"",IF(J192="No", "TJ status removed",IF(I192&gt;0.34, I192 *1.15, I192+0.05)))</f>
        <v>0.41992424242424242</v>
      </c>
      <c r="L192">
        <v>0.19</v>
      </c>
      <c r="M192">
        <v>189</v>
      </c>
      <c r="N192">
        <v>0.87</v>
      </c>
      <c r="O192">
        <v>420</v>
      </c>
      <c r="P192" t="s">
        <v>770</v>
      </c>
      <c r="Q192" t="s">
        <v>702</v>
      </c>
    </row>
    <row r="193" spans="1:17" x14ac:dyDescent="0.35">
      <c r="A193" t="s">
        <v>394</v>
      </c>
      <c r="B193" t="s">
        <v>395</v>
      </c>
      <c r="C193" s="40">
        <v>12</v>
      </c>
      <c r="D193" s="40">
        <v>8</v>
      </c>
      <c r="E193" s="31">
        <f t="shared" si="12"/>
        <v>0.66666666666666663</v>
      </c>
      <c r="F193" s="43">
        <v>0.77</v>
      </c>
      <c r="G193">
        <v>12.3</v>
      </c>
      <c r="H193">
        <v>8</v>
      </c>
      <c r="I193" s="32">
        <f t="shared" si="13"/>
        <v>0.65040650406504064</v>
      </c>
      <c r="J193" s="33" t="str">
        <f t="shared" si="14"/>
        <v>No</v>
      </c>
      <c r="K193" s="29" t="str">
        <f t="shared" si="15"/>
        <v>TJ status removed</v>
      </c>
      <c r="L193">
        <v>1.75</v>
      </c>
      <c r="M193">
        <v>771</v>
      </c>
      <c r="N193">
        <v>2.8000000000000003</v>
      </c>
      <c r="O193">
        <v>253</v>
      </c>
      <c r="P193"/>
      <c r="Q193" t="s">
        <v>703</v>
      </c>
    </row>
    <row r="194" spans="1:17" x14ac:dyDescent="0.35">
      <c r="A194" t="s">
        <v>396</v>
      </c>
      <c r="B194" t="s">
        <v>397</v>
      </c>
      <c r="C194" s="40">
        <v>10</v>
      </c>
      <c r="D194" s="40">
        <v>0</v>
      </c>
      <c r="E194" s="31">
        <f t="shared" si="12"/>
        <v>0</v>
      </c>
      <c r="F194" s="43">
        <v>0.1</v>
      </c>
      <c r="G194">
        <v>11</v>
      </c>
      <c r="H194">
        <v>0.30000000000000004</v>
      </c>
      <c r="I194" s="32">
        <f t="shared" si="13"/>
        <v>2.7272727272727278E-2</v>
      </c>
      <c r="J194" s="33" t="str">
        <f t="shared" si="14"/>
        <v>No</v>
      </c>
      <c r="K194" s="29" t="str">
        <f t="shared" si="15"/>
        <v>TJ status removed</v>
      </c>
      <c r="L194">
        <v>0</v>
      </c>
      <c r="M194">
        <v>77</v>
      </c>
      <c r="N194">
        <v>1</v>
      </c>
      <c r="O194">
        <v>358</v>
      </c>
      <c r="P194"/>
      <c r="Q194" t="s">
        <v>704</v>
      </c>
    </row>
    <row r="195" spans="1:17" x14ac:dyDescent="0.35">
      <c r="A195" t="s">
        <v>398</v>
      </c>
      <c r="B195" t="s">
        <v>399</v>
      </c>
      <c r="C195" s="40">
        <v>21</v>
      </c>
      <c r="D195" s="40">
        <v>2</v>
      </c>
      <c r="E195" s="31">
        <f t="shared" si="12"/>
        <v>9.5238095238095233E-2</v>
      </c>
      <c r="F195" s="43">
        <v>0.15</v>
      </c>
      <c r="G195">
        <v>21.700000000000003</v>
      </c>
      <c r="H195">
        <v>4.7</v>
      </c>
      <c r="I195" s="32">
        <f t="shared" si="13"/>
        <v>0.21658986175115205</v>
      </c>
      <c r="J195" s="33" t="str">
        <f t="shared" si="14"/>
        <v>Yes</v>
      </c>
      <c r="K195" s="29">
        <f t="shared" si="15"/>
        <v>0.26658986175115207</v>
      </c>
      <c r="L195">
        <v>1.3800000000000001</v>
      </c>
      <c r="M195">
        <v>251</v>
      </c>
      <c r="N195">
        <v>0.3</v>
      </c>
      <c r="O195">
        <v>562</v>
      </c>
      <c r="P195" t="s">
        <v>769</v>
      </c>
      <c r="Q195" t="s">
        <v>705</v>
      </c>
    </row>
    <row r="196" spans="1:17" x14ac:dyDescent="0.35">
      <c r="A196" t="s">
        <v>400</v>
      </c>
      <c r="B196" t="s">
        <v>401</v>
      </c>
      <c r="C196" s="40">
        <v>51</v>
      </c>
      <c r="D196" s="40">
        <v>1</v>
      </c>
      <c r="E196" s="31">
        <f t="shared" si="12"/>
        <v>1.9607843137254902E-2</v>
      </c>
      <c r="F196" s="43">
        <v>0.1</v>
      </c>
      <c r="G196">
        <v>60.7</v>
      </c>
      <c r="H196">
        <v>8</v>
      </c>
      <c r="I196" s="32">
        <f t="shared" si="13"/>
        <v>0.13179571663920922</v>
      </c>
      <c r="J196" s="33" t="str">
        <f t="shared" si="14"/>
        <v>Yes</v>
      </c>
      <c r="K196" s="29">
        <f t="shared" si="15"/>
        <v>0.18179571663920924</v>
      </c>
      <c r="L196">
        <v>0.05</v>
      </c>
      <c r="M196">
        <v>45</v>
      </c>
      <c r="N196">
        <v>0.17</v>
      </c>
      <c r="O196">
        <v>514</v>
      </c>
      <c r="P196"/>
      <c r="Q196" t="s">
        <v>706</v>
      </c>
    </row>
    <row r="197" spans="1:17" x14ac:dyDescent="0.35">
      <c r="A197" t="s">
        <v>402</v>
      </c>
      <c r="B197" t="s">
        <v>403</v>
      </c>
      <c r="C197" s="40">
        <v>428</v>
      </c>
      <c r="D197" s="40">
        <v>0</v>
      </c>
      <c r="E197" s="31">
        <f t="shared" si="12"/>
        <v>0</v>
      </c>
      <c r="F197" s="43">
        <v>0.05</v>
      </c>
      <c r="G197">
        <v>410</v>
      </c>
      <c r="H197">
        <v>4</v>
      </c>
      <c r="I197" s="32">
        <f t="shared" si="13"/>
        <v>9.7560975609756097E-3</v>
      </c>
      <c r="J197" s="33" t="str">
        <f t="shared" si="14"/>
        <v>No</v>
      </c>
      <c r="K197" s="29" t="str">
        <f t="shared" si="15"/>
        <v>TJ status removed</v>
      </c>
      <c r="L197">
        <v>0</v>
      </c>
      <c r="M197">
        <v>64</v>
      </c>
      <c r="N197">
        <v>0</v>
      </c>
      <c r="O197">
        <v>698</v>
      </c>
      <c r="P197"/>
      <c r="Q197" t="s">
        <v>707</v>
      </c>
    </row>
    <row r="198" spans="1:17" x14ac:dyDescent="0.35">
      <c r="A198" t="s">
        <v>404</v>
      </c>
      <c r="B198" t="s">
        <v>405</v>
      </c>
      <c r="C198" s="40">
        <v>63</v>
      </c>
      <c r="D198" s="40">
        <v>10</v>
      </c>
      <c r="E198" s="31">
        <f t="shared" si="12"/>
        <v>0.15873015873015872</v>
      </c>
      <c r="F198" s="43">
        <v>0.22</v>
      </c>
      <c r="G198">
        <v>72</v>
      </c>
      <c r="H198">
        <v>22.700000000000003</v>
      </c>
      <c r="I198" s="32">
        <f t="shared" si="13"/>
        <v>0.31527777777777782</v>
      </c>
      <c r="J198" s="33" t="str">
        <f t="shared" si="14"/>
        <v>Yes</v>
      </c>
      <c r="K198" s="29">
        <f t="shared" si="15"/>
        <v>0.36527777777777781</v>
      </c>
      <c r="L198">
        <v>0.26</v>
      </c>
      <c r="M198">
        <v>95</v>
      </c>
      <c r="N198">
        <v>0.59</v>
      </c>
      <c r="O198">
        <v>367</v>
      </c>
      <c r="P198" t="s">
        <v>770</v>
      </c>
      <c r="Q198" t="s">
        <v>708</v>
      </c>
    </row>
    <row r="199" spans="1:17" x14ac:dyDescent="0.35">
      <c r="A199" t="s">
        <v>406</v>
      </c>
      <c r="B199" t="s">
        <v>407</v>
      </c>
      <c r="C199" s="40">
        <v>42</v>
      </c>
      <c r="D199" s="40">
        <v>10</v>
      </c>
      <c r="E199" s="31">
        <f t="shared" si="12"/>
        <v>0.23809523809523808</v>
      </c>
      <c r="F199" s="43">
        <v>0.28999999999999998</v>
      </c>
      <c r="G199">
        <v>42.300000000000004</v>
      </c>
      <c r="H199">
        <v>18</v>
      </c>
      <c r="I199" s="32">
        <f t="shared" si="13"/>
        <v>0.42553191489361697</v>
      </c>
      <c r="J199" s="33" t="str">
        <f t="shared" si="14"/>
        <v>Yes</v>
      </c>
      <c r="K199" s="29">
        <f t="shared" si="15"/>
        <v>0.4893617021276595</v>
      </c>
      <c r="L199">
        <v>0.32</v>
      </c>
      <c r="M199">
        <v>243</v>
      </c>
      <c r="N199">
        <v>1.1100000000000001</v>
      </c>
      <c r="O199">
        <v>1035</v>
      </c>
      <c r="P199"/>
      <c r="Q199" t="s">
        <v>709</v>
      </c>
    </row>
    <row r="200" spans="1:17" x14ac:dyDescent="0.35">
      <c r="A200" t="s">
        <v>408</v>
      </c>
      <c r="B200" t="s">
        <v>409</v>
      </c>
      <c r="C200" s="40">
        <v>52</v>
      </c>
      <c r="D200" s="40">
        <v>0</v>
      </c>
      <c r="E200" s="31">
        <f t="shared" si="12"/>
        <v>0</v>
      </c>
      <c r="F200" s="43">
        <v>0.05</v>
      </c>
      <c r="G200">
        <v>40.700000000000003</v>
      </c>
      <c r="H200">
        <v>2</v>
      </c>
      <c r="I200" s="32">
        <f t="shared" si="13"/>
        <v>4.9140049140049137E-2</v>
      </c>
      <c r="J200" s="33" t="str">
        <f t="shared" si="14"/>
        <v>No</v>
      </c>
      <c r="K200" s="29" t="str">
        <f t="shared" si="15"/>
        <v>TJ status removed</v>
      </c>
      <c r="L200">
        <v>0.1</v>
      </c>
      <c r="M200">
        <v>41</v>
      </c>
      <c r="N200">
        <v>0</v>
      </c>
      <c r="O200">
        <v>147</v>
      </c>
      <c r="P200" t="s">
        <v>514</v>
      </c>
      <c r="Q200" t="s">
        <v>710</v>
      </c>
    </row>
    <row r="201" spans="1:17" x14ac:dyDescent="0.35">
      <c r="A201" t="s">
        <v>410</v>
      </c>
      <c r="B201" t="s">
        <v>411</v>
      </c>
      <c r="C201" s="40">
        <v>19</v>
      </c>
      <c r="D201" s="40">
        <v>2</v>
      </c>
      <c r="E201" s="31">
        <f t="shared" si="12"/>
        <v>0.10526315789473684</v>
      </c>
      <c r="F201" s="43">
        <v>0.21</v>
      </c>
      <c r="G201">
        <v>19.3</v>
      </c>
      <c r="H201">
        <v>2.3000000000000003</v>
      </c>
      <c r="I201" s="32">
        <f t="shared" si="13"/>
        <v>0.11917098445595856</v>
      </c>
      <c r="J201" s="33" t="str">
        <f t="shared" si="14"/>
        <v>No</v>
      </c>
      <c r="K201" s="29" t="str">
        <f t="shared" si="15"/>
        <v>TJ status removed</v>
      </c>
      <c r="L201">
        <v>0.23</v>
      </c>
      <c r="M201">
        <v>94</v>
      </c>
      <c r="N201">
        <v>0</v>
      </c>
      <c r="O201">
        <v>180</v>
      </c>
      <c r="P201"/>
      <c r="Q201" t="s">
        <v>711</v>
      </c>
    </row>
    <row r="202" spans="1:17" x14ac:dyDescent="0.35">
      <c r="A202" t="s">
        <v>412</v>
      </c>
      <c r="B202" t="s">
        <v>413</v>
      </c>
      <c r="C202" s="40">
        <v>124</v>
      </c>
      <c r="D202" s="40">
        <v>3</v>
      </c>
      <c r="E202" s="31">
        <f t="shared" si="12"/>
        <v>2.4193548387096774E-2</v>
      </c>
      <c r="F202" s="43">
        <v>0.12</v>
      </c>
      <c r="G202">
        <v>160.70000000000002</v>
      </c>
      <c r="H202">
        <v>12.700000000000001</v>
      </c>
      <c r="I202" s="32">
        <f t="shared" si="13"/>
        <v>7.9029247044181697E-2</v>
      </c>
      <c r="J202" s="33" t="str">
        <f t="shared" si="14"/>
        <v>No</v>
      </c>
      <c r="K202" s="29" t="str">
        <f t="shared" si="15"/>
        <v>TJ status removed</v>
      </c>
      <c r="L202">
        <v>0.8</v>
      </c>
      <c r="M202">
        <v>103</v>
      </c>
      <c r="N202">
        <v>0.57999999999999996</v>
      </c>
      <c r="O202">
        <v>290</v>
      </c>
      <c r="P202"/>
      <c r="Q202" t="s">
        <v>712</v>
      </c>
    </row>
    <row r="203" spans="1:17" x14ac:dyDescent="0.35">
      <c r="A203" t="s">
        <v>414</v>
      </c>
      <c r="B203" t="s">
        <v>415</v>
      </c>
      <c r="C203" s="40">
        <v>23</v>
      </c>
      <c r="D203" s="40">
        <v>1</v>
      </c>
      <c r="E203" s="31">
        <f t="shared" si="12"/>
        <v>4.3478260869565216E-2</v>
      </c>
      <c r="F203" s="43">
        <v>0.15</v>
      </c>
      <c r="G203">
        <v>19.700000000000003</v>
      </c>
      <c r="H203">
        <v>2.7</v>
      </c>
      <c r="I203" s="32">
        <f t="shared" si="13"/>
        <v>0.13705583756345177</v>
      </c>
      <c r="J203" s="33" t="str">
        <f t="shared" si="14"/>
        <v>No</v>
      </c>
      <c r="K203" s="29" t="str">
        <f t="shared" si="15"/>
        <v>TJ status removed</v>
      </c>
      <c r="L203">
        <v>0</v>
      </c>
      <c r="M203">
        <v>37</v>
      </c>
      <c r="N203">
        <v>0.33</v>
      </c>
      <c r="O203">
        <v>151</v>
      </c>
      <c r="P203" t="s">
        <v>769</v>
      </c>
      <c r="Q203" t="s">
        <v>713</v>
      </c>
    </row>
    <row r="204" spans="1:17" x14ac:dyDescent="0.35">
      <c r="A204" t="s">
        <v>416</v>
      </c>
      <c r="B204" t="s">
        <v>417</v>
      </c>
      <c r="C204" s="40">
        <v>18</v>
      </c>
      <c r="D204" s="40">
        <v>7</v>
      </c>
      <c r="E204" s="31">
        <f t="shared" si="12"/>
        <v>0.3888888888888889</v>
      </c>
      <c r="F204" s="43">
        <v>0.45</v>
      </c>
      <c r="G204">
        <v>17.3</v>
      </c>
      <c r="H204">
        <v>6.3000000000000007</v>
      </c>
      <c r="I204" s="32">
        <f t="shared" si="13"/>
        <v>0.3641618497109827</v>
      </c>
      <c r="J204" s="33" t="str">
        <f t="shared" si="14"/>
        <v>No</v>
      </c>
      <c r="K204" s="29" t="str">
        <f t="shared" si="15"/>
        <v>TJ status removed</v>
      </c>
      <c r="L204" t="s">
        <v>513</v>
      </c>
      <c r="M204" t="s">
        <v>513</v>
      </c>
      <c r="N204" t="s">
        <v>513</v>
      </c>
      <c r="O204" t="s">
        <v>513</v>
      </c>
      <c r="P204" t="s">
        <v>769</v>
      </c>
      <c r="Q204" t="s">
        <v>714</v>
      </c>
    </row>
    <row r="205" spans="1:17" x14ac:dyDescent="0.35">
      <c r="A205" t="s">
        <v>418</v>
      </c>
      <c r="B205" t="s">
        <v>419</v>
      </c>
      <c r="C205" s="40">
        <v>72</v>
      </c>
      <c r="D205" s="40">
        <v>2</v>
      </c>
      <c r="E205" s="31">
        <f t="shared" si="12"/>
        <v>2.7777777777777776E-2</v>
      </c>
      <c r="F205" s="43">
        <v>0.13</v>
      </c>
      <c r="G205">
        <v>71.3</v>
      </c>
      <c r="H205">
        <v>5</v>
      </c>
      <c r="I205" s="32">
        <f t="shared" si="13"/>
        <v>7.0126227208976155E-2</v>
      </c>
      <c r="J205" s="33" t="str">
        <f t="shared" si="14"/>
        <v>No</v>
      </c>
      <c r="K205" s="29" t="str">
        <f t="shared" si="15"/>
        <v>TJ status removed</v>
      </c>
      <c r="L205">
        <v>0.01</v>
      </c>
      <c r="M205">
        <v>51</v>
      </c>
      <c r="N205">
        <v>0</v>
      </c>
      <c r="O205">
        <v>259</v>
      </c>
      <c r="P205"/>
      <c r="Q205" t="s">
        <v>715</v>
      </c>
    </row>
    <row r="206" spans="1:17" x14ac:dyDescent="0.35">
      <c r="A206" t="s">
        <v>420</v>
      </c>
      <c r="B206" t="s">
        <v>421</v>
      </c>
      <c r="C206" s="40">
        <v>36</v>
      </c>
      <c r="D206" s="40">
        <v>3</v>
      </c>
      <c r="E206" s="31">
        <f t="shared" si="12"/>
        <v>8.3333333333333329E-2</v>
      </c>
      <c r="F206" s="43">
        <v>0.18</v>
      </c>
      <c r="G206">
        <v>35.300000000000004</v>
      </c>
      <c r="H206">
        <v>4.7</v>
      </c>
      <c r="I206" s="32">
        <f t="shared" si="13"/>
        <v>0.13314447592067988</v>
      </c>
      <c r="J206" s="33" t="str">
        <f t="shared" si="14"/>
        <v>No</v>
      </c>
      <c r="K206" s="29" t="str">
        <f t="shared" si="15"/>
        <v>TJ status removed</v>
      </c>
      <c r="L206">
        <v>0.33</v>
      </c>
      <c r="M206">
        <v>111</v>
      </c>
      <c r="N206">
        <v>2</v>
      </c>
      <c r="O206">
        <v>510</v>
      </c>
      <c r="P206" t="s">
        <v>769</v>
      </c>
      <c r="Q206" t="s">
        <v>716</v>
      </c>
    </row>
    <row r="207" spans="1:17" x14ac:dyDescent="0.35">
      <c r="A207" t="s">
        <v>422</v>
      </c>
      <c r="B207" t="s">
        <v>423</v>
      </c>
      <c r="C207" s="40">
        <v>28</v>
      </c>
      <c r="D207" s="40">
        <v>4</v>
      </c>
      <c r="E207" s="31">
        <f t="shared" ref="E207:E255" si="16">D207/C207</f>
        <v>0.14285714285714285</v>
      </c>
      <c r="F207" s="43">
        <v>0.19</v>
      </c>
      <c r="G207">
        <v>27.700000000000003</v>
      </c>
      <c r="H207">
        <v>6.7</v>
      </c>
      <c r="I207" s="32">
        <f t="shared" si="13"/>
        <v>0.2418772563176895</v>
      </c>
      <c r="J207" s="33" t="str">
        <f t="shared" si="14"/>
        <v>Yes</v>
      </c>
      <c r="K207" s="29">
        <f t="shared" si="15"/>
        <v>0.29187725631768952</v>
      </c>
      <c r="L207">
        <v>0.09</v>
      </c>
      <c r="M207">
        <v>54</v>
      </c>
      <c r="N207">
        <v>0.28999999999999998</v>
      </c>
      <c r="O207">
        <v>352</v>
      </c>
      <c r="P207" t="s">
        <v>514</v>
      </c>
      <c r="Q207" t="s">
        <v>717</v>
      </c>
    </row>
    <row r="208" spans="1:17" x14ac:dyDescent="0.35">
      <c r="A208" t="s">
        <v>424</v>
      </c>
      <c r="B208" t="s">
        <v>425</v>
      </c>
      <c r="C208" s="40">
        <v>52</v>
      </c>
      <c r="D208" s="40">
        <v>9</v>
      </c>
      <c r="E208" s="31">
        <f t="shared" si="16"/>
        <v>0.17307692307692307</v>
      </c>
      <c r="F208" s="43">
        <v>0.22</v>
      </c>
      <c r="G208">
        <v>52</v>
      </c>
      <c r="H208">
        <v>15.700000000000001</v>
      </c>
      <c r="I208" s="32">
        <f t="shared" si="13"/>
        <v>0.30192307692307696</v>
      </c>
      <c r="J208" s="33" t="str">
        <f t="shared" si="14"/>
        <v>Yes</v>
      </c>
      <c r="K208" s="29">
        <f t="shared" si="15"/>
        <v>0.35192307692307695</v>
      </c>
      <c r="L208">
        <v>0.51</v>
      </c>
      <c r="M208">
        <v>201</v>
      </c>
      <c r="N208">
        <v>1.26</v>
      </c>
      <c r="O208">
        <v>377</v>
      </c>
      <c r="P208"/>
      <c r="Q208" t="s">
        <v>718</v>
      </c>
    </row>
    <row r="209" spans="1:17" x14ac:dyDescent="0.35">
      <c r="A209" t="s">
        <v>426</v>
      </c>
      <c r="B209" t="s">
        <v>427</v>
      </c>
      <c r="C209" s="40">
        <v>36</v>
      </c>
      <c r="D209" s="40">
        <v>3</v>
      </c>
      <c r="E209" s="31">
        <f t="shared" si="16"/>
        <v>8.3333333333333329E-2</v>
      </c>
      <c r="F209" s="43">
        <v>0.16</v>
      </c>
      <c r="G209">
        <v>35.300000000000004</v>
      </c>
      <c r="H209">
        <v>9</v>
      </c>
      <c r="I209" s="32">
        <f t="shared" si="13"/>
        <v>0.25495750708215292</v>
      </c>
      <c r="J209" s="33" t="str">
        <f t="shared" si="14"/>
        <v>Yes</v>
      </c>
      <c r="K209" s="29">
        <f t="shared" si="15"/>
        <v>0.30495750708215291</v>
      </c>
      <c r="L209">
        <v>0.27</v>
      </c>
      <c r="M209">
        <v>107</v>
      </c>
      <c r="N209">
        <v>0.32</v>
      </c>
      <c r="O209">
        <v>270</v>
      </c>
      <c r="P209"/>
      <c r="Q209" t="s">
        <v>719</v>
      </c>
    </row>
    <row r="210" spans="1:17" x14ac:dyDescent="0.35">
      <c r="A210" t="s">
        <v>428</v>
      </c>
      <c r="B210" t="s">
        <v>429</v>
      </c>
      <c r="C210" s="40">
        <v>14</v>
      </c>
      <c r="D210" s="40">
        <v>0</v>
      </c>
      <c r="E210" s="31">
        <f t="shared" si="16"/>
        <v>0</v>
      </c>
      <c r="F210" s="43">
        <v>0.1</v>
      </c>
      <c r="G210">
        <v>14.700000000000001</v>
      </c>
      <c r="H210">
        <v>3</v>
      </c>
      <c r="I210" s="32">
        <f t="shared" si="13"/>
        <v>0.2040816326530612</v>
      </c>
      <c r="J210" s="33" t="str">
        <f t="shared" si="14"/>
        <v>Yes</v>
      </c>
      <c r="K210" s="29">
        <f t="shared" si="15"/>
        <v>0.25408163265306122</v>
      </c>
      <c r="L210">
        <v>0.15</v>
      </c>
      <c r="M210">
        <v>200</v>
      </c>
      <c r="N210">
        <v>0.27</v>
      </c>
      <c r="O210">
        <v>284</v>
      </c>
      <c r="P210"/>
      <c r="Q210" t="s">
        <v>720</v>
      </c>
    </row>
    <row r="211" spans="1:17" x14ac:dyDescent="0.35">
      <c r="A211" t="s">
        <v>430</v>
      </c>
      <c r="B211" t="s">
        <v>431</v>
      </c>
      <c r="C211" s="40">
        <v>27</v>
      </c>
      <c r="D211" s="40">
        <v>3</v>
      </c>
      <c r="E211" s="31">
        <f t="shared" si="16"/>
        <v>0.1111111111111111</v>
      </c>
      <c r="F211" s="43">
        <v>0.16</v>
      </c>
      <c r="G211">
        <v>22.3</v>
      </c>
      <c r="H211">
        <v>5.7</v>
      </c>
      <c r="I211" s="32">
        <f t="shared" si="13"/>
        <v>0.2556053811659193</v>
      </c>
      <c r="J211" s="33" t="str">
        <f t="shared" si="14"/>
        <v>Yes</v>
      </c>
      <c r="K211" s="29">
        <f t="shared" si="15"/>
        <v>0.30560538116591929</v>
      </c>
      <c r="L211">
        <v>0</v>
      </c>
      <c r="M211">
        <v>41</v>
      </c>
      <c r="N211">
        <v>0.18</v>
      </c>
      <c r="O211">
        <v>65</v>
      </c>
      <c r="P211"/>
      <c r="Q211" t="s">
        <v>721</v>
      </c>
    </row>
    <row r="212" spans="1:17" x14ac:dyDescent="0.35">
      <c r="A212" t="s">
        <v>432</v>
      </c>
      <c r="B212" t="s">
        <v>433</v>
      </c>
      <c r="C212" s="40">
        <v>56</v>
      </c>
      <c r="D212" s="40">
        <v>7</v>
      </c>
      <c r="E212" s="31">
        <f t="shared" si="16"/>
        <v>0.125</v>
      </c>
      <c r="F212" s="43">
        <v>0.18</v>
      </c>
      <c r="G212">
        <v>59</v>
      </c>
      <c r="H212">
        <v>15</v>
      </c>
      <c r="I212" s="32">
        <f t="shared" si="13"/>
        <v>0.25423728813559321</v>
      </c>
      <c r="J212" s="33" t="str">
        <f t="shared" si="14"/>
        <v>Yes</v>
      </c>
      <c r="K212" s="29">
        <f t="shared" si="15"/>
        <v>0.3042372881355932</v>
      </c>
      <c r="L212">
        <v>1.75</v>
      </c>
      <c r="M212">
        <v>232</v>
      </c>
      <c r="N212">
        <v>1.97</v>
      </c>
      <c r="O212">
        <v>875</v>
      </c>
      <c r="P212"/>
      <c r="Q212" t="s">
        <v>722</v>
      </c>
    </row>
    <row r="213" spans="1:17" x14ac:dyDescent="0.35">
      <c r="A213" t="s">
        <v>434</v>
      </c>
      <c r="B213" t="s">
        <v>435</v>
      </c>
      <c r="C213" s="40">
        <v>103</v>
      </c>
      <c r="D213" s="40">
        <v>2</v>
      </c>
      <c r="E213" s="31">
        <f t="shared" si="16"/>
        <v>1.9417475728155338E-2</v>
      </c>
      <c r="F213" s="43">
        <v>0.1</v>
      </c>
      <c r="G213">
        <v>97</v>
      </c>
      <c r="H213">
        <v>3</v>
      </c>
      <c r="I213" s="32">
        <f t="shared" si="13"/>
        <v>3.0927835051546393E-2</v>
      </c>
      <c r="J213" s="33" t="str">
        <f t="shared" si="14"/>
        <v>No</v>
      </c>
      <c r="K213" s="29" t="str">
        <f t="shared" si="15"/>
        <v>TJ status removed</v>
      </c>
      <c r="L213">
        <v>0.01</v>
      </c>
      <c r="M213">
        <v>59</v>
      </c>
      <c r="N213">
        <v>0</v>
      </c>
      <c r="O213">
        <v>168</v>
      </c>
      <c r="P213"/>
      <c r="Q213" t="s">
        <v>723</v>
      </c>
    </row>
    <row r="214" spans="1:17" x14ac:dyDescent="0.35">
      <c r="A214" t="s">
        <v>436</v>
      </c>
      <c r="B214" t="s">
        <v>437</v>
      </c>
      <c r="C214" s="40">
        <v>21</v>
      </c>
      <c r="D214" s="40">
        <v>0</v>
      </c>
      <c r="E214" s="31">
        <f t="shared" si="16"/>
        <v>0</v>
      </c>
      <c r="F214" s="43">
        <v>0.1</v>
      </c>
      <c r="G214">
        <v>21</v>
      </c>
      <c r="H214">
        <v>2.3000000000000003</v>
      </c>
      <c r="I214" s="32">
        <f t="shared" si="13"/>
        <v>0.10952380952380954</v>
      </c>
      <c r="J214" s="33" t="str">
        <f t="shared" si="14"/>
        <v>Yes</v>
      </c>
      <c r="K214" s="29">
        <f t="shared" si="15"/>
        <v>0.15952380952380954</v>
      </c>
      <c r="L214">
        <v>0</v>
      </c>
      <c r="M214">
        <v>51</v>
      </c>
      <c r="N214">
        <v>0.67</v>
      </c>
      <c r="O214">
        <v>59</v>
      </c>
      <c r="P214" t="s">
        <v>514</v>
      </c>
      <c r="Q214" t="s">
        <v>724</v>
      </c>
    </row>
    <row r="215" spans="1:17" x14ac:dyDescent="0.35">
      <c r="A215" t="s">
        <v>438</v>
      </c>
      <c r="B215" t="s">
        <v>439</v>
      </c>
      <c r="C215" s="40">
        <v>196</v>
      </c>
      <c r="D215" s="40">
        <v>32</v>
      </c>
      <c r="E215" s="31">
        <f t="shared" si="16"/>
        <v>0.16326530612244897</v>
      </c>
      <c r="F215" s="43">
        <v>0.23</v>
      </c>
      <c r="G215">
        <v>197.3</v>
      </c>
      <c r="H215">
        <v>42.7</v>
      </c>
      <c r="I215" s="32">
        <f t="shared" si="13"/>
        <v>0.21642169285352256</v>
      </c>
      <c r="J215" s="33" t="str">
        <f t="shared" si="14"/>
        <v>No</v>
      </c>
      <c r="K215" s="29" t="str">
        <f t="shared" si="15"/>
        <v>TJ status removed</v>
      </c>
      <c r="L215">
        <v>0.46</v>
      </c>
      <c r="M215">
        <v>453</v>
      </c>
      <c r="N215">
        <v>1.95</v>
      </c>
      <c r="O215">
        <v>1712</v>
      </c>
      <c r="P215"/>
      <c r="Q215" t="s">
        <v>725</v>
      </c>
    </row>
    <row r="216" spans="1:17" x14ac:dyDescent="0.35">
      <c r="A216" t="s">
        <v>440</v>
      </c>
      <c r="B216" t="s">
        <v>441</v>
      </c>
      <c r="C216" s="40">
        <v>8</v>
      </c>
      <c r="D216" s="40">
        <v>1</v>
      </c>
      <c r="E216" s="31">
        <f t="shared" si="16"/>
        <v>0.125</v>
      </c>
      <c r="F216" s="43">
        <v>0.18</v>
      </c>
      <c r="G216">
        <v>9.7000000000000011</v>
      </c>
      <c r="H216">
        <v>3.3000000000000003</v>
      </c>
      <c r="I216" s="32">
        <f t="shared" si="13"/>
        <v>0.34020618556701032</v>
      </c>
      <c r="J216" s="33" t="str">
        <f t="shared" si="14"/>
        <v>Yes</v>
      </c>
      <c r="K216" s="29">
        <f t="shared" si="15"/>
        <v>0.39123711340206185</v>
      </c>
      <c r="L216">
        <v>0</v>
      </c>
      <c r="M216">
        <v>86</v>
      </c>
      <c r="N216">
        <v>0.17</v>
      </c>
      <c r="O216">
        <v>1062</v>
      </c>
      <c r="P216"/>
      <c r="Q216" t="s">
        <v>726</v>
      </c>
    </row>
    <row r="217" spans="1:17" x14ac:dyDescent="0.35">
      <c r="A217" t="s">
        <v>442</v>
      </c>
      <c r="B217" t="s">
        <v>443</v>
      </c>
      <c r="C217" s="40">
        <v>42</v>
      </c>
      <c r="D217" s="40">
        <v>4</v>
      </c>
      <c r="E217" s="31">
        <f t="shared" si="16"/>
        <v>9.5238095238095233E-2</v>
      </c>
      <c r="F217" s="43">
        <v>0.15</v>
      </c>
      <c r="G217">
        <v>41.300000000000004</v>
      </c>
      <c r="H217">
        <v>11.3</v>
      </c>
      <c r="I217" s="32">
        <f t="shared" si="13"/>
        <v>0.27360774818401934</v>
      </c>
      <c r="J217" s="33" t="str">
        <f t="shared" si="14"/>
        <v>Yes</v>
      </c>
      <c r="K217" s="29">
        <f t="shared" si="15"/>
        <v>0.32360774818401933</v>
      </c>
      <c r="L217">
        <v>0.03</v>
      </c>
      <c r="M217">
        <v>79</v>
      </c>
      <c r="N217">
        <v>0.1</v>
      </c>
      <c r="O217">
        <v>278</v>
      </c>
      <c r="P217" t="s">
        <v>769</v>
      </c>
      <c r="Q217" t="s">
        <v>727</v>
      </c>
    </row>
    <row r="218" spans="1:17" x14ac:dyDescent="0.35">
      <c r="A218" t="s">
        <v>444</v>
      </c>
      <c r="B218" t="s">
        <v>445</v>
      </c>
      <c r="C218" s="40">
        <v>31</v>
      </c>
      <c r="D218" s="40">
        <v>2</v>
      </c>
      <c r="E218" s="31">
        <f t="shared" si="16"/>
        <v>6.4516129032258063E-2</v>
      </c>
      <c r="F218" s="43">
        <v>0.13</v>
      </c>
      <c r="G218">
        <v>31</v>
      </c>
      <c r="H218">
        <v>7</v>
      </c>
      <c r="I218" s="32">
        <f t="shared" si="13"/>
        <v>0.22580645161290322</v>
      </c>
      <c r="J218" s="33" t="str">
        <f t="shared" si="14"/>
        <v>Yes</v>
      </c>
      <c r="K218" s="29">
        <f t="shared" si="15"/>
        <v>0.27580645161290324</v>
      </c>
      <c r="L218">
        <v>0.04</v>
      </c>
      <c r="M218">
        <v>60</v>
      </c>
      <c r="N218">
        <v>0.5</v>
      </c>
      <c r="O218">
        <v>197</v>
      </c>
      <c r="P218"/>
      <c r="Q218" t="s">
        <v>728</v>
      </c>
    </row>
    <row r="219" spans="1:17" x14ac:dyDescent="0.35">
      <c r="A219" t="s">
        <v>446</v>
      </c>
      <c r="B219" t="s">
        <v>447</v>
      </c>
      <c r="C219" s="40">
        <v>70</v>
      </c>
      <c r="D219" s="40">
        <v>13</v>
      </c>
      <c r="E219" s="31">
        <f t="shared" si="16"/>
        <v>0.18571428571428572</v>
      </c>
      <c r="F219" s="43">
        <v>0.24</v>
      </c>
      <c r="G219">
        <v>68.7</v>
      </c>
      <c r="H219">
        <v>28.3</v>
      </c>
      <c r="I219" s="32">
        <f t="shared" si="13"/>
        <v>0.41193595342066958</v>
      </c>
      <c r="J219" s="33" t="str">
        <f t="shared" si="14"/>
        <v>Yes</v>
      </c>
      <c r="K219" s="29">
        <f t="shared" si="15"/>
        <v>0.47372634643376998</v>
      </c>
      <c r="L219">
        <v>0</v>
      </c>
      <c r="M219">
        <v>38</v>
      </c>
      <c r="N219">
        <v>0.04</v>
      </c>
      <c r="O219">
        <v>394</v>
      </c>
      <c r="P219" t="s">
        <v>514</v>
      </c>
      <c r="Q219" t="s">
        <v>729</v>
      </c>
    </row>
    <row r="220" spans="1:17" x14ac:dyDescent="0.35">
      <c r="A220" t="s">
        <v>448</v>
      </c>
      <c r="B220" t="s">
        <v>449</v>
      </c>
      <c r="C220" s="40">
        <v>48</v>
      </c>
      <c r="D220" s="40">
        <v>10</v>
      </c>
      <c r="E220" s="31">
        <f t="shared" si="16"/>
        <v>0.20833333333333334</v>
      </c>
      <c r="F220" s="43">
        <v>0.26</v>
      </c>
      <c r="G220">
        <v>52</v>
      </c>
      <c r="H220">
        <v>21.700000000000003</v>
      </c>
      <c r="I220" s="32">
        <f t="shared" si="13"/>
        <v>0.41730769230769238</v>
      </c>
      <c r="J220" s="33" t="str">
        <f t="shared" si="14"/>
        <v>Yes</v>
      </c>
      <c r="K220" s="29">
        <f t="shared" si="15"/>
        <v>0.47990384615384618</v>
      </c>
      <c r="L220">
        <v>0.48</v>
      </c>
      <c r="M220">
        <v>590</v>
      </c>
      <c r="N220">
        <v>0.69000000000000006</v>
      </c>
      <c r="O220">
        <v>1520</v>
      </c>
      <c r="P220"/>
      <c r="Q220" t="s">
        <v>730</v>
      </c>
    </row>
    <row r="221" spans="1:17" x14ac:dyDescent="0.35">
      <c r="A221" t="s">
        <v>450</v>
      </c>
      <c r="B221" t="s">
        <v>451</v>
      </c>
      <c r="C221" s="40">
        <v>54</v>
      </c>
      <c r="D221" s="40">
        <v>13</v>
      </c>
      <c r="E221" s="31">
        <f t="shared" si="16"/>
        <v>0.24074074074074073</v>
      </c>
      <c r="F221" s="43">
        <v>0.28999999999999998</v>
      </c>
      <c r="G221">
        <v>64</v>
      </c>
      <c r="H221">
        <v>27.3</v>
      </c>
      <c r="I221" s="32">
        <f t="shared" si="13"/>
        <v>0.42656250000000001</v>
      </c>
      <c r="J221" s="33" t="str">
        <f t="shared" si="14"/>
        <v>Yes</v>
      </c>
      <c r="K221" s="29">
        <f t="shared" si="15"/>
        <v>0.49054687499999999</v>
      </c>
      <c r="L221">
        <v>0</v>
      </c>
      <c r="M221">
        <v>228</v>
      </c>
      <c r="N221">
        <v>7.0000000000000007E-2</v>
      </c>
      <c r="O221">
        <v>1130</v>
      </c>
      <c r="P221"/>
      <c r="Q221" t="s">
        <v>731</v>
      </c>
    </row>
    <row r="222" spans="1:17" x14ac:dyDescent="0.35">
      <c r="A222" t="s">
        <v>452</v>
      </c>
      <c r="B222" t="s">
        <v>453</v>
      </c>
      <c r="C222" s="40">
        <v>75</v>
      </c>
      <c r="D222" s="40">
        <v>3</v>
      </c>
      <c r="E222" s="31">
        <f t="shared" si="16"/>
        <v>0.04</v>
      </c>
      <c r="F222" s="43">
        <v>0.11</v>
      </c>
      <c r="G222">
        <v>67.7</v>
      </c>
      <c r="H222">
        <v>6.7</v>
      </c>
      <c r="I222" s="32">
        <f t="shared" si="13"/>
        <v>9.8966026587887737E-2</v>
      </c>
      <c r="J222" s="33" t="str">
        <f t="shared" si="14"/>
        <v>No</v>
      </c>
      <c r="K222" s="29" t="str">
        <f t="shared" si="15"/>
        <v>TJ status removed</v>
      </c>
      <c r="L222">
        <v>0</v>
      </c>
      <c r="M222">
        <v>43</v>
      </c>
      <c r="N222">
        <v>0.14000000000000001</v>
      </c>
      <c r="O222">
        <v>496</v>
      </c>
      <c r="P222"/>
      <c r="Q222" t="s">
        <v>732</v>
      </c>
    </row>
    <row r="223" spans="1:17" x14ac:dyDescent="0.35">
      <c r="A223" t="s">
        <v>454</v>
      </c>
      <c r="B223" t="s">
        <v>455</v>
      </c>
      <c r="C223" s="40">
        <v>72</v>
      </c>
      <c r="D223" s="40">
        <v>8</v>
      </c>
      <c r="E223" s="31">
        <f t="shared" si="16"/>
        <v>0.1111111111111111</v>
      </c>
      <c r="F223" s="43">
        <v>0.16</v>
      </c>
      <c r="G223">
        <v>65</v>
      </c>
      <c r="H223">
        <v>13.3</v>
      </c>
      <c r="I223" s="32">
        <f t="shared" si="13"/>
        <v>0.20461538461538462</v>
      </c>
      <c r="J223" s="33" t="str">
        <f t="shared" si="14"/>
        <v>Yes</v>
      </c>
      <c r="K223" s="29">
        <f t="shared" si="15"/>
        <v>0.25461538461538463</v>
      </c>
      <c r="L223">
        <v>0.4</v>
      </c>
      <c r="M223">
        <v>115</v>
      </c>
      <c r="N223">
        <v>0.59</v>
      </c>
      <c r="O223">
        <v>237</v>
      </c>
      <c r="P223"/>
      <c r="Q223" t="s">
        <v>733</v>
      </c>
    </row>
    <row r="224" spans="1:17" x14ac:dyDescent="0.35">
      <c r="A224" t="s">
        <v>456</v>
      </c>
      <c r="B224" t="s">
        <v>457</v>
      </c>
      <c r="C224" s="40">
        <v>257</v>
      </c>
      <c r="D224" s="40">
        <v>3</v>
      </c>
      <c r="E224" s="31">
        <f t="shared" si="16"/>
        <v>1.1673151750972763E-2</v>
      </c>
      <c r="F224" s="43">
        <v>0.1</v>
      </c>
      <c r="G224">
        <v>241</v>
      </c>
      <c r="H224">
        <v>5.7</v>
      </c>
      <c r="I224" s="32">
        <f t="shared" si="13"/>
        <v>2.3651452282157676E-2</v>
      </c>
      <c r="J224" s="33" t="str">
        <f t="shared" si="14"/>
        <v>No</v>
      </c>
      <c r="K224" s="29" t="str">
        <f t="shared" si="15"/>
        <v>TJ status removed</v>
      </c>
      <c r="L224">
        <v>0</v>
      </c>
      <c r="M224">
        <v>28</v>
      </c>
      <c r="N224">
        <v>7.0000000000000007E-2</v>
      </c>
      <c r="O224">
        <v>199</v>
      </c>
      <c r="P224"/>
      <c r="Q224" t="s">
        <v>734</v>
      </c>
    </row>
    <row r="225" spans="1:17" x14ac:dyDescent="0.35">
      <c r="A225" t="s">
        <v>458</v>
      </c>
      <c r="B225" t="s">
        <v>459</v>
      </c>
      <c r="C225" s="40">
        <v>78</v>
      </c>
      <c r="D225" s="40">
        <v>0</v>
      </c>
      <c r="E225" s="31">
        <f t="shared" si="16"/>
        <v>0</v>
      </c>
      <c r="F225" s="43">
        <v>0.1</v>
      </c>
      <c r="G225">
        <v>93</v>
      </c>
      <c r="H225">
        <v>2.7</v>
      </c>
      <c r="I225" s="32">
        <f t="shared" si="13"/>
        <v>2.903225806451613E-2</v>
      </c>
      <c r="J225" s="33" t="str">
        <f t="shared" si="14"/>
        <v>No</v>
      </c>
      <c r="K225" s="29" t="str">
        <f t="shared" si="15"/>
        <v>TJ status removed</v>
      </c>
      <c r="L225" t="s">
        <v>513</v>
      </c>
      <c r="M225" t="s">
        <v>513</v>
      </c>
      <c r="N225" t="s">
        <v>513</v>
      </c>
      <c r="O225" t="s">
        <v>513</v>
      </c>
      <c r="P225" t="s">
        <v>514</v>
      </c>
      <c r="Q225" t="s">
        <v>735</v>
      </c>
    </row>
    <row r="226" spans="1:17" x14ac:dyDescent="0.35">
      <c r="A226" t="s">
        <v>460</v>
      </c>
      <c r="B226" t="s">
        <v>461</v>
      </c>
      <c r="C226" s="40">
        <v>235</v>
      </c>
      <c r="D226" s="40">
        <v>21</v>
      </c>
      <c r="E226" s="31">
        <f t="shared" si="16"/>
        <v>8.9361702127659579E-2</v>
      </c>
      <c r="F226" s="43">
        <v>0.16</v>
      </c>
      <c r="G226">
        <v>241</v>
      </c>
      <c r="H226">
        <v>28</v>
      </c>
      <c r="I226" s="32">
        <f t="shared" si="13"/>
        <v>0.11618257261410789</v>
      </c>
      <c r="J226" s="33" t="str">
        <f t="shared" si="14"/>
        <v>No</v>
      </c>
      <c r="K226" s="29" t="str">
        <f t="shared" si="15"/>
        <v>TJ status removed</v>
      </c>
      <c r="L226">
        <v>0.23</v>
      </c>
      <c r="M226">
        <v>54</v>
      </c>
      <c r="N226">
        <v>0.31</v>
      </c>
      <c r="O226">
        <v>78</v>
      </c>
      <c r="P226"/>
      <c r="Q226" t="s">
        <v>736</v>
      </c>
    </row>
    <row r="227" spans="1:17" x14ac:dyDescent="0.35">
      <c r="A227" t="s">
        <v>462</v>
      </c>
      <c r="B227" t="s">
        <v>463</v>
      </c>
      <c r="C227" s="40">
        <v>54</v>
      </c>
      <c r="D227" s="40">
        <v>6</v>
      </c>
      <c r="E227" s="31">
        <f t="shared" si="16"/>
        <v>0.1111111111111111</v>
      </c>
      <c r="F227" s="43">
        <v>0.18</v>
      </c>
      <c r="G227">
        <v>46.6</v>
      </c>
      <c r="H227">
        <v>8</v>
      </c>
      <c r="I227" s="32">
        <f t="shared" si="13"/>
        <v>0.17167381974248927</v>
      </c>
      <c r="J227" s="33" t="str">
        <f t="shared" si="14"/>
        <v>No</v>
      </c>
      <c r="K227" s="29" t="str">
        <f t="shared" si="15"/>
        <v>TJ status removed</v>
      </c>
      <c r="L227">
        <v>0.76</v>
      </c>
      <c r="M227">
        <v>97</v>
      </c>
      <c r="N227">
        <v>1.43</v>
      </c>
      <c r="O227">
        <v>483</v>
      </c>
      <c r="P227" t="s">
        <v>514</v>
      </c>
      <c r="Q227" t="s">
        <v>737</v>
      </c>
    </row>
    <row r="228" spans="1:17" x14ac:dyDescent="0.35">
      <c r="A228" t="s">
        <v>464</v>
      </c>
      <c r="B228" t="s">
        <v>465</v>
      </c>
      <c r="C228" s="40">
        <v>92</v>
      </c>
      <c r="D228" s="40">
        <v>2</v>
      </c>
      <c r="E228" s="31">
        <f t="shared" si="16"/>
        <v>2.1739130434782608E-2</v>
      </c>
      <c r="F228" s="43">
        <v>0.11</v>
      </c>
      <c r="G228">
        <v>90.7</v>
      </c>
      <c r="H228">
        <v>3.7</v>
      </c>
      <c r="I228" s="32">
        <f t="shared" si="13"/>
        <v>4.0793825799338476E-2</v>
      </c>
      <c r="J228" s="33" t="str">
        <f t="shared" si="14"/>
        <v>No</v>
      </c>
      <c r="K228" s="29" t="str">
        <f t="shared" si="15"/>
        <v>TJ status removed</v>
      </c>
      <c r="L228">
        <v>0</v>
      </c>
      <c r="M228">
        <v>41</v>
      </c>
      <c r="N228">
        <v>0</v>
      </c>
      <c r="O228">
        <v>585</v>
      </c>
      <c r="P228"/>
      <c r="Q228" t="s">
        <v>738</v>
      </c>
    </row>
    <row r="229" spans="1:17" x14ac:dyDescent="0.35">
      <c r="A229" t="s">
        <v>466</v>
      </c>
      <c r="B229" t="s">
        <v>467</v>
      </c>
      <c r="C229" s="40">
        <v>78</v>
      </c>
      <c r="D229" s="40">
        <v>1</v>
      </c>
      <c r="E229" s="31">
        <f t="shared" si="16"/>
        <v>1.282051282051282E-2</v>
      </c>
      <c r="F229" s="43">
        <v>0.1</v>
      </c>
      <c r="G229">
        <v>72.7</v>
      </c>
      <c r="H229">
        <v>3</v>
      </c>
      <c r="I229" s="32">
        <f t="shared" si="13"/>
        <v>4.1265474552957357E-2</v>
      </c>
      <c r="J229" s="33" t="str">
        <f t="shared" si="14"/>
        <v>No</v>
      </c>
      <c r="K229" s="29" t="str">
        <f t="shared" si="15"/>
        <v>TJ status removed</v>
      </c>
      <c r="L229">
        <v>0</v>
      </c>
      <c r="M229">
        <v>87</v>
      </c>
      <c r="N229">
        <v>0.14000000000000001</v>
      </c>
      <c r="O229">
        <v>369</v>
      </c>
      <c r="P229"/>
      <c r="Q229" t="s">
        <v>739</v>
      </c>
    </row>
    <row r="230" spans="1:17" x14ac:dyDescent="0.35">
      <c r="A230" t="s">
        <v>468</v>
      </c>
      <c r="B230" t="s">
        <v>469</v>
      </c>
      <c r="C230" s="40">
        <v>26</v>
      </c>
      <c r="D230" s="40">
        <v>2</v>
      </c>
      <c r="E230" s="31">
        <f t="shared" si="16"/>
        <v>7.6923076923076927E-2</v>
      </c>
      <c r="F230" s="43">
        <v>0.17</v>
      </c>
      <c r="G230">
        <v>20</v>
      </c>
      <c r="H230">
        <v>2.3000000000000003</v>
      </c>
      <c r="I230" s="32">
        <f t="shared" si="13"/>
        <v>0.11500000000000002</v>
      </c>
      <c r="J230" s="33" t="str">
        <f t="shared" si="14"/>
        <v>No</v>
      </c>
      <c r="K230" s="29" t="str">
        <f t="shared" si="15"/>
        <v>TJ status removed</v>
      </c>
      <c r="L230">
        <v>0.88</v>
      </c>
      <c r="M230">
        <v>190</v>
      </c>
      <c r="N230">
        <v>2</v>
      </c>
      <c r="O230">
        <v>1150</v>
      </c>
      <c r="P230" t="s">
        <v>769</v>
      </c>
      <c r="Q230" t="s">
        <v>740</v>
      </c>
    </row>
    <row r="231" spans="1:17" x14ac:dyDescent="0.35">
      <c r="A231" t="s">
        <v>470</v>
      </c>
      <c r="B231" t="s">
        <v>471</v>
      </c>
      <c r="C231" s="40">
        <v>40</v>
      </c>
      <c r="D231" s="40">
        <v>6</v>
      </c>
      <c r="E231" s="31">
        <f t="shared" si="16"/>
        <v>0.15</v>
      </c>
      <c r="F231" s="43">
        <v>0.2</v>
      </c>
      <c r="G231">
        <v>38</v>
      </c>
      <c r="H231">
        <v>8</v>
      </c>
      <c r="I231" s="32">
        <f t="shared" si="13"/>
        <v>0.21052631578947367</v>
      </c>
      <c r="J231" s="33" t="str">
        <f t="shared" si="14"/>
        <v>Yes</v>
      </c>
      <c r="K231" s="29">
        <f t="shared" si="15"/>
        <v>0.26052631578947366</v>
      </c>
      <c r="L231">
        <v>0.24</v>
      </c>
      <c r="M231">
        <v>70</v>
      </c>
      <c r="N231">
        <v>0.75</v>
      </c>
      <c r="O231">
        <v>265</v>
      </c>
      <c r="P231"/>
      <c r="Q231" t="s">
        <v>741</v>
      </c>
    </row>
    <row r="232" spans="1:17" x14ac:dyDescent="0.35">
      <c r="A232" t="s">
        <v>472</v>
      </c>
      <c r="B232" t="s">
        <v>473</v>
      </c>
      <c r="C232" s="40">
        <v>89</v>
      </c>
      <c r="D232" s="40">
        <v>1</v>
      </c>
      <c r="E232" s="31">
        <f t="shared" si="16"/>
        <v>1.1235955056179775E-2</v>
      </c>
      <c r="F232" s="43">
        <v>0.1</v>
      </c>
      <c r="G232">
        <v>92</v>
      </c>
      <c r="H232">
        <v>9.7000000000000011</v>
      </c>
      <c r="I232" s="32">
        <f t="shared" si="13"/>
        <v>0.10543478260869567</v>
      </c>
      <c r="J232" s="33" t="str">
        <f t="shared" si="14"/>
        <v>Yes</v>
      </c>
      <c r="K232" s="29">
        <f t="shared" si="15"/>
        <v>0.15543478260869567</v>
      </c>
      <c r="L232">
        <v>0.03</v>
      </c>
      <c r="M232">
        <v>95</v>
      </c>
      <c r="N232">
        <v>0.06</v>
      </c>
      <c r="O232">
        <v>282</v>
      </c>
      <c r="P232"/>
      <c r="Q232" t="s">
        <v>742</v>
      </c>
    </row>
    <row r="233" spans="1:17" x14ac:dyDescent="0.35">
      <c r="A233" t="s">
        <v>474</v>
      </c>
      <c r="B233" t="s">
        <v>475</v>
      </c>
      <c r="C233" s="40">
        <v>36</v>
      </c>
      <c r="D233" s="40">
        <v>1</v>
      </c>
      <c r="E233" s="31">
        <f t="shared" si="16"/>
        <v>2.7777777777777776E-2</v>
      </c>
      <c r="F233" s="43">
        <v>0.1</v>
      </c>
      <c r="G233">
        <v>37.700000000000003</v>
      </c>
      <c r="H233">
        <v>3.7</v>
      </c>
      <c r="I233" s="32">
        <f t="shared" si="13"/>
        <v>9.8143236074270557E-2</v>
      </c>
      <c r="J233" s="33" t="str">
        <f t="shared" si="14"/>
        <v>No</v>
      </c>
      <c r="K233" s="29" t="str">
        <f t="shared" si="15"/>
        <v>TJ status removed</v>
      </c>
      <c r="L233">
        <v>7.0000000000000007E-2</v>
      </c>
      <c r="M233">
        <v>54</v>
      </c>
      <c r="N233">
        <v>0.56000000000000005</v>
      </c>
      <c r="O233">
        <v>166</v>
      </c>
      <c r="P233"/>
      <c r="Q233" t="s">
        <v>743</v>
      </c>
    </row>
    <row r="234" spans="1:17" x14ac:dyDescent="0.35">
      <c r="A234" t="s">
        <v>476</v>
      </c>
      <c r="B234" t="s">
        <v>477</v>
      </c>
      <c r="C234" s="40">
        <v>47</v>
      </c>
      <c r="D234" s="40">
        <v>9</v>
      </c>
      <c r="E234" s="31">
        <f t="shared" si="16"/>
        <v>0.19148936170212766</v>
      </c>
      <c r="F234" s="43">
        <v>0.24</v>
      </c>
      <c r="G234">
        <v>44</v>
      </c>
      <c r="H234">
        <v>14.700000000000001</v>
      </c>
      <c r="I234" s="32">
        <f t="shared" si="13"/>
        <v>0.33409090909090911</v>
      </c>
      <c r="J234" s="33" t="str">
        <f t="shared" si="14"/>
        <v>Yes</v>
      </c>
      <c r="K234" s="29">
        <f t="shared" si="15"/>
        <v>0.38409090909090909</v>
      </c>
      <c r="L234">
        <v>0.52</v>
      </c>
      <c r="M234">
        <v>50</v>
      </c>
      <c r="N234">
        <v>0.56000000000000005</v>
      </c>
      <c r="O234">
        <v>268</v>
      </c>
      <c r="P234" t="s">
        <v>769</v>
      </c>
      <c r="Q234" t="s">
        <v>744</v>
      </c>
    </row>
    <row r="235" spans="1:17" x14ac:dyDescent="0.35">
      <c r="A235" t="s">
        <v>478</v>
      </c>
      <c r="B235" t="s">
        <v>479</v>
      </c>
      <c r="C235" s="40">
        <v>9</v>
      </c>
      <c r="D235" s="40">
        <v>2</v>
      </c>
      <c r="E235" s="31">
        <f t="shared" si="16"/>
        <v>0.22222222222222221</v>
      </c>
      <c r="F235" s="43">
        <v>0.27</v>
      </c>
      <c r="G235">
        <v>8.3000000000000007</v>
      </c>
      <c r="H235">
        <v>3.7</v>
      </c>
      <c r="I235" s="32">
        <f t="shared" si="13"/>
        <v>0.44578313253012047</v>
      </c>
      <c r="J235" s="33" t="str">
        <f t="shared" si="14"/>
        <v>Yes</v>
      </c>
      <c r="K235" s="29">
        <f t="shared" si="15"/>
        <v>0.51265060240963856</v>
      </c>
      <c r="L235">
        <v>0</v>
      </c>
      <c r="M235">
        <v>199</v>
      </c>
      <c r="N235">
        <v>0</v>
      </c>
      <c r="O235">
        <v>256</v>
      </c>
      <c r="P235"/>
      <c r="Q235" t="s">
        <v>745</v>
      </c>
    </row>
    <row r="236" spans="1:17" x14ac:dyDescent="0.35">
      <c r="A236" t="s">
        <v>480</v>
      </c>
      <c r="B236" t="s">
        <v>481</v>
      </c>
      <c r="C236" s="40">
        <v>32</v>
      </c>
      <c r="D236" s="40">
        <v>6</v>
      </c>
      <c r="E236" s="31">
        <f t="shared" si="16"/>
        <v>0.1875</v>
      </c>
      <c r="F236" s="43">
        <v>0.24</v>
      </c>
      <c r="G236">
        <v>33</v>
      </c>
      <c r="H236">
        <v>9.7000000000000011</v>
      </c>
      <c r="I236" s="32">
        <f t="shared" si="13"/>
        <v>0.29393939393939394</v>
      </c>
      <c r="J236" s="33" t="str">
        <f t="shared" si="14"/>
        <v>Yes</v>
      </c>
      <c r="K236" s="29">
        <f t="shared" si="15"/>
        <v>0.34393939393939393</v>
      </c>
      <c r="L236">
        <v>0.1</v>
      </c>
      <c r="M236">
        <v>164</v>
      </c>
      <c r="N236">
        <v>0.63</v>
      </c>
      <c r="O236">
        <v>822</v>
      </c>
      <c r="P236" t="s">
        <v>769</v>
      </c>
      <c r="Q236" t="s">
        <v>746</v>
      </c>
    </row>
    <row r="237" spans="1:17" x14ac:dyDescent="0.35">
      <c r="A237" t="s">
        <v>482</v>
      </c>
      <c r="B237" t="s">
        <v>483</v>
      </c>
      <c r="C237" s="40">
        <v>26</v>
      </c>
      <c r="D237" s="40">
        <v>2</v>
      </c>
      <c r="E237" s="31">
        <f t="shared" si="16"/>
        <v>7.6923076923076927E-2</v>
      </c>
      <c r="F237" s="43">
        <v>0.14000000000000001</v>
      </c>
      <c r="G237">
        <v>27.700000000000003</v>
      </c>
      <c r="H237">
        <v>3</v>
      </c>
      <c r="I237" s="32">
        <f t="shared" si="13"/>
        <v>0.10830324909747291</v>
      </c>
      <c r="J237" s="33" t="str">
        <f t="shared" si="14"/>
        <v>No</v>
      </c>
      <c r="K237" s="29" t="str">
        <f t="shared" si="15"/>
        <v>TJ status removed</v>
      </c>
      <c r="L237">
        <v>0.03</v>
      </c>
      <c r="M237">
        <v>51</v>
      </c>
      <c r="N237">
        <v>0</v>
      </c>
      <c r="O237">
        <v>333</v>
      </c>
      <c r="P237"/>
      <c r="Q237" t="s">
        <v>747</v>
      </c>
    </row>
    <row r="238" spans="1:17" x14ac:dyDescent="0.35">
      <c r="A238" t="s">
        <v>484</v>
      </c>
      <c r="B238" t="s">
        <v>485</v>
      </c>
      <c r="C238" s="40">
        <v>78</v>
      </c>
      <c r="D238" s="40">
        <v>20</v>
      </c>
      <c r="E238" s="31">
        <f t="shared" si="16"/>
        <v>0.25641025641025639</v>
      </c>
      <c r="F238" s="43">
        <v>0.34</v>
      </c>
      <c r="G238">
        <v>53.5</v>
      </c>
      <c r="H238">
        <v>15.3</v>
      </c>
      <c r="I238" s="32">
        <f t="shared" si="13"/>
        <v>0.28598130841121494</v>
      </c>
      <c r="J238" s="33" t="str">
        <f t="shared" si="14"/>
        <v>No</v>
      </c>
      <c r="K238" s="29" t="str">
        <f t="shared" si="15"/>
        <v>TJ status removed</v>
      </c>
      <c r="L238">
        <v>0.12</v>
      </c>
      <c r="M238">
        <v>159</v>
      </c>
      <c r="N238">
        <v>0.27</v>
      </c>
      <c r="O238">
        <v>250</v>
      </c>
      <c r="P238" t="s">
        <v>514</v>
      </c>
      <c r="Q238" t="s">
        <v>748</v>
      </c>
    </row>
    <row r="239" spans="1:17" x14ac:dyDescent="0.35">
      <c r="A239" t="s">
        <v>486</v>
      </c>
      <c r="B239" t="s">
        <v>487</v>
      </c>
      <c r="C239" s="40">
        <v>81</v>
      </c>
      <c r="D239" s="40">
        <v>6</v>
      </c>
      <c r="E239" s="31">
        <f t="shared" si="16"/>
        <v>7.407407407407407E-2</v>
      </c>
      <c r="F239" s="43">
        <v>0.14000000000000001</v>
      </c>
      <c r="G239">
        <v>79.7</v>
      </c>
      <c r="H239">
        <v>10.3</v>
      </c>
      <c r="I239" s="32">
        <f t="shared" si="13"/>
        <v>0.12923462986198245</v>
      </c>
      <c r="J239" s="33" t="str">
        <f t="shared" si="14"/>
        <v>No</v>
      </c>
      <c r="K239" s="29" t="str">
        <f t="shared" si="15"/>
        <v>TJ status removed</v>
      </c>
      <c r="L239">
        <v>0.02</v>
      </c>
      <c r="M239">
        <v>44</v>
      </c>
      <c r="N239">
        <v>0.15</v>
      </c>
      <c r="O239">
        <v>422</v>
      </c>
      <c r="P239"/>
      <c r="Q239" t="s">
        <v>749</v>
      </c>
    </row>
    <row r="240" spans="1:17" x14ac:dyDescent="0.35">
      <c r="A240" t="s">
        <v>488</v>
      </c>
      <c r="B240" t="s">
        <v>489</v>
      </c>
      <c r="C240" s="40">
        <v>41</v>
      </c>
      <c r="D240" s="40">
        <v>5</v>
      </c>
      <c r="E240" s="31">
        <f t="shared" si="16"/>
        <v>0.12195121951219512</v>
      </c>
      <c r="F240" s="43">
        <v>0.18</v>
      </c>
      <c r="G240">
        <v>43.300000000000004</v>
      </c>
      <c r="H240">
        <v>10.700000000000001</v>
      </c>
      <c r="I240" s="32">
        <f t="shared" si="13"/>
        <v>0.24711316397228639</v>
      </c>
      <c r="J240" s="33" t="str">
        <f t="shared" si="14"/>
        <v>Yes</v>
      </c>
      <c r="K240" s="29">
        <f t="shared" si="15"/>
        <v>0.29711316397228638</v>
      </c>
      <c r="L240">
        <v>0.06</v>
      </c>
      <c r="M240">
        <v>75</v>
      </c>
      <c r="N240">
        <v>7.0000000000000007E-2</v>
      </c>
      <c r="O240">
        <v>615</v>
      </c>
      <c r="P240" t="s">
        <v>769</v>
      </c>
      <c r="Q240" t="s">
        <v>750</v>
      </c>
    </row>
    <row r="241" spans="1:17" x14ac:dyDescent="0.35">
      <c r="A241" t="s">
        <v>490</v>
      </c>
      <c r="B241" t="s">
        <v>491</v>
      </c>
      <c r="C241" s="40">
        <v>38</v>
      </c>
      <c r="D241" s="40">
        <v>3</v>
      </c>
      <c r="E241" s="31">
        <f t="shared" si="16"/>
        <v>7.8947368421052627E-2</v>
      </c>
      <c r="F241" s="43">
        <v>0.13</v>
      </c>
      <c r="G241">
        <v>30.700000000000003</v>
      </c>
      <c r="H241">
        <v>7</v>
      </c>
      <c r="I241" s="32">
        <f t="shared" si="13"/>
        <v>0.2280130293159609</v>
      </c>
      <c r="J241" s="33" t="str">
        <f t="shared" si="14"/>
        <v>Yes</v>
      </c>
      <c r="K241" s="29">
        <f t="shared" si="15"/>
        <v>0.27801302931596089</v>
      </c>
      <c r="L241">
        <v>0.04</v>
      </c>
      <c r="M241">
        <v>71</v>
      </c>
      <c r="N241">
        <v>0</v>
      </c>
      <c r="O241">
        <v>278</v>
      </c>
      <c r="P241"/>
      <c r="Q241" t="s">
        <v>751</v>
      </c>
    </row>
    <row r="242" spans="1:17" x14ac:dyDescent="0.35">
      <c r="A242" t="s">
        <v>492</v>
      </c>
      <c r="B242" t="s">
        <v>493</v>
      </c>
      <c r="C242" s="40">
        <v>14</v>
      </c>
      <c r="D242" s="40">
        <v>1</v>
      </c>
      <c r="E242" s="31">
        <f t="shared" si="16"/>
        <v>7.1428571428571425E-2</v>
      </c>
      <c r="F242" s="43">
        <v>0.17</v>
      </c>
      <c r="G242">
        <v>11.700000000000001</v>
      </c>
      <c r="H242">
        <v>2.3000000000000003</v>
      </c>
      <c r="I242" s="32">
        <f t="shared" si="13"/>
        <v>0.19658119658119658</v>
      </c>
      <c r="J242" s="33" t="str">
        <f t="shared" si="14"/>
        <v>Yes</v>
      </c>
      <c r="K242" s="29">
        <f t="shared" si="15"/>
        <v>0.24658119658119659</v>
      </c>
      <c r="L242">
        <v>0.67</v>
      </c>
      <c r="M242">
        <v>123</v>
      </c>
      <c r="N242">
        <v>0.25</v>
      </c>
      <c r="O242">
        <v>400</v>
      </c>
      <c r="P242" t="s">
        <v>770</v>
      </c>
      <c r="Q242" t="s">
        <v>752</v>
      </c>
    </row>
    <row r="243" spans="1:17" x14ac:dyDescent="0.35">
      <c r="A243" t="s">
        <v>494</v>
      </c>
      <c r="B243" t="s">
        <v>495</v>
      </c>
      <c r="C243" s="40">
        <v>79</v>
      </c>
      <c r="D243" s="40">
        <v>13</v>
      </c>
      <c r="E243" s="31">
        <f t="shared" si="16"/>
        <v>0.16455696202531644</v>
      </c>
      <c r="F243" s="43">
        <v>0.22</v>
      </c>
      <c r="G243">
        <v>77.7</v>
      </c>
      <c r="H243">
        <v>29.3</v>
      </c>
      <c r="I243" s="32">
        <f t="shared" si="13"/>
        <v>0.37709137709137708</v>
      </c>
      <c r="J243" s="33" t="str">
        <f t="shared" si="14"/>
        <v>Yes</v>
      </c>
      <c r="K243" s="29">
        <f t="shared" si="15"/>
        <v>0.4336550836550836</v>
      </c>
      <c r="L243">
        <v>0.38</v>
      </c>
      <c r="M243">
        <v>125</v>
      </c>
      <c r="N243">
        <v>0.70000000000000007</v>
      </c>
      <c r="O243">
        <v>187</v>
      </c>
      <c r="P243"/>
      <c r="Q243" t="s">
        <v>753</v>
      </c>
    </row>
    <row r="244" spans="1:17" x14ac:dyDescent="0.35">
      <c r="A244" t="s">
        <v>496</v>
      </c>
      <c r="B244" t="s">
        <v>497</v>
      </c>
      <c r="C244" s="40">
        <v>125</v>
      </c>
      <c r="D244" s="40">
        <v>28</v>
      </c>
      <c r="E244" s="31">
        <f t="shared" si="16"/>
        <v>0.224</v>
      </c>
      <c r="F244" s="43">
        <v>0.27</v>
      </c>
      <c r="G244">
        <v>126.5</v>
      </c>
      <c r="H244">
        <v>47.300000000000004</v>
      </c>
      <c r="I244" s="32">
        <f t="shared" si="13"/>
        <v>0.37391304347826088</v>
      </c>
      <c r="J244" s="33" t="str">
        <f t="shared" si="14"/>
        <v>Yes</v>
      </c>
      <c r="K244" s="29">
        <f t="shared" si="15"/>
        <v>0.43</v>
      </c>
      <c r="L244">
        <v>0.3</v>
      </c>
      <c r="M244">
        <v>53</v>
      </c>
      <c r="N244">
        <v>0.47000000000000003</v>
      </c>
      <c r="O244">
        <v>103</v>
      </c>
      <c r="P244" t="s">
        <v>769</v>
      </c>
      <c r="Q244" t="s">
        <v>754</v>
      </c>
    </row>
    <row r="245" spans="1:17" x14ac:dyDescent="0.35">
      <c r="A245" t="s">
        <v>498</v>
      </c>
      <c r="B245" t="s">
        <v>499</v>
      </c>
      <c r="C245" s="40">
        <v>47</v>
      </c>
      <c r="D245" s="40">
        <v>5</v>
      </c>
      <c r="E245" s="31">
        <f t="shared" si="16"/>
        <v>0.10638297872340426</v>
      </c>
      <c r="F245" s="43">
        <v>0.17</v>
      </c>
      <c r="G245">
        <v>47.7</v>
      </c>
      <c r="H245">
        <v>7.7</v>
      </c>
      <c r="I245" s="32">
        <f t="shared" si="13"/>
        <v>0.16142557651991613</v>
      </c>
      <c r="J245" s="33" t="str">
        <f t="shared" si="14"/>
        <v>No</v>
      </c>
      <c r="K245" s="29" t="str">
        <f t="shared" si="15"/>
        <v>TJ status removed</v>
      </c>
      <c r="L245">
        <v>0.32</v>
      </c>
      <c r="M245">
        <v>215</v>
      </c>
      <c r="N245">
        <v>0.4</v>
      </c>
      <c r="O245">
        <v>678</v>
      </c>
      <c r="P245"/>
      <c r="Q245" t="s">
        <v>755</v>
      </c>
    </row>
    <row r="246" spans="1:17" x14ac:dyDescent="0.35">
      <c r="A246" t="s">
        <v>500</v>
      </c>
      <c r="B246" t="s">
        <v>501</v>
      </c>
      <c r="C246" s="40">
        <v>70</v>
      </c>
      <c r="D246" s="40">
        <v>2</v>
      </c>
      <c r="E246" s="31">
        <f t="shared" si="16"/>
        <v>2.8571428571428571E-2</v>
      </c>
      <c r="F246" s="43">
        <v>0.12</v>
      </c>
      <c r="G246">
        <v>87.7</v>
      </c>
      <c r="H246">
        <v>5</v>
      </c>
      <c r="I246" s="32">
        <f t="shared" si="13"/>
        <v>5.7012542759407064E-2</v>
      </c>
      <c r="J246" s="33" t="str">
        <f t="shared" si="14"/>
        <v>No</v>
      </c>
      <c r="K246" s="29" t="str">
        <f t="shared" si="15"/>
        <v>TJ status removed</v>
      </c>
      <c r="L246">
        <v>0.47000000000000003</v>
      </c>
      <c r="M246">
        <v>87</v>
      </c>
      <c r="N246">
        <v>0.12</v>
      </c>
      <c r="O246">
        <v>381</v>
      </c>
      <c r="P246"/>
      <c r="Q246" t="s">
        <v>756</v>
      </c>
    </row>
    <row r="247" spans="1:17" x14ac:dyDescent="0.35">
      <c r="A247" t="s">
        <v>502</v>
      </c>
      <c r="B247" t="s">
        <v>503</v>
      </c>
      <c r="C247" s="40">
        <v>19</v>
      </c>
      <c r="D247" s="40">
        <v>0</v>
      </c>
      <c r="E247" s="31">
        <f t="shared" si="16"/>
        <v>0</v>
      </c>
      <c r="F247" s="43">
        <v>0.05</v>
      </c>
      <c r="G247">
        <v>25.700000000000003</v>
      </c>
      <c r="H247">
        <v>2</v>
      </c>
      <c r="I247" s="32">
        <f t="shared" ref="I247:I250" si="17">IF(OR(ISBLANK(G247),ISBLANK(H247)),"",(H247/G247))</f>
        <v>7.7821011673151738E-2</v>
      </c>
      <c r="J247" s="33" t="str">
        <f t="shared" ref="J247:J250" si="18">IF(I247="","",IF(I247&gt;=F247,"Yes","No"))</f>
        <v>Yes</v>
      </c>
      <c r="K247" s="29">
        <f t="shared" ref="K247:K250" si="19">IF(OR(ISBLANK(G247),ISBLANK(H247)),"",IF(J247="No", "TJ status removed",IF(I247&gt;0.34, I247 *1.15, I247+0.05)))</f>
        <v>0.12782101167315174</v>
      </c>
      <c r="L247">
        <v>0.06</v>
      </c>
      <c r="M247">
        <v>113</v>
      </c>
      <c r="N247">
        <v>1</v>
      </c>
      <c r="O247">
        <v>389</v>
      </c>
      <c r="P247" t="s">
        <v>514</v>
      </c>
      <c r="Q247" t="s">
        <v>757</v>
      </c>
    </row>
    <row r="248" spans="1:17" x14ac:dyDescent="0.35">
      <c r="A248" t="s">
        <v>504</v>
      </c>
      <c r="B248" t="s">
        <v>505</v>
      </c>
      <c r="C248" s="40">
        <v>18</v>
      </c>
      <c r="D248" s="40">
        <v>1</v>
      </c>
      <c r="E248" s="31">
        <f t="shared" si="16"/>
        <v>5.5555555555555552E-2</v>
      </c>
      <c r="F248" s="43">
        <v>0.11</v>
      </c>
      <c r="G248">
        <v>18.3</v>
      </c>
      <c r="H248">
        <v>3</v>
      </c>
      <c r="I248" s="32">
        <f t="shared" si="17"/>
        <v>0.16393442622950818</v>
      </c>
      <c r="J248" s="33" t="str">
        <f t="shared" si="18"/>
        <v>Yes</v>
      </c>
      <c r="K248" s="29">
        <f t="shared" si="19"/>
        <v>0.2139344262295082</v>
      </c>
      <c r="L248">
        <v>0.57000000000000006</v>
      </c>
      <c r="M248">
        <v>118</v>
      </c>
      <c r="N248">
        <v>1.06</v>
      </c>
      <c r="O248">
        <v>352</v>
      </c>
      <c r="P248" t="s">
        <v>772</v>
      </c>
      <c r="Q248" t="s">
        <v>758</v>
      </c>
    </row>
    <row r="249" spans="1:17" x14ac:dyDescent="0.35">
      <c r="A249" t="s">
        <v>506</v>
      </c>
      <c r="B249" t="s">
        <v>507</v>
      </c>
      <c r="C249" s="40">
        <v>43</v>
      </c>
      <c r="D249" s="40">
        <v>3</v>
      </c>
      <c r="E249" s="31">
        <f t="shared" si="16"/>
        <v>6.9767441860465115E-2</v>
      </c>
      <c r="F249" s="43">
        <v>0.12</v>
      </c>
      <c r="G249">
        <v>40</v>
      </c>
      <c r="H249">
        <v>4</v>
      </c>
      <c r="I249" s="32">
        <f t="shared" si="17"/>
        <v>0.1</v>
      </c>
      <c r="J249" s="33" t="str">
        <f t="shared" si="18"/>
        <v>No</v>
      </c>
      <c r="K249" s="29" t="str">
        <f t="shared" si="19"/>
        <v>TJ status removed</v>
      </c>
      <c r="L249">
        <v>0</v>
      </c>
      <c r="M249">
        <v>36</v>
      </c>
      <c r="N249">
        <v>0.4</v>
      </c>
      <c r="O249">
        <v>180</v>
      </c>
      <c r="P249"/>
      <c r="Q249" t="s">
        <v>759</v>
      </c>
    </row>
    <row r="250" spans="1:17" x14ac:dyDescent="0.35">
      <c r="A250" t="s">
        <v>508</v>
      </c>
      <c r="B250" t="s">
        <v>509</v>
      </c>
      <c r="C250" s="40">
        <v>112</v>
      </c>
      <c r="D250" s="40">
        <v>5</v>
      </c>
      <c r="E250" s="31">
        <f t="shared" si="16"/>
        <v>4.4642857142857144E-2</v>
      </c>
      <c r="F250" s="43">
        <v>0.11</v>
      </c>
      <c r="G250">
        <v>118</v>
      </c>
      <c r="H250">
        <v>26</v>
      </c>
      <c r="I250" s="32">
        <f t="shared" si="17"/>
        <v>0.22033898305084745</v>
      </c>
      <c r="J250" s="33" t="str">
        <f t="shared" si="18"/>
        <v>Yes</v>
      </c>
      <c r="K250" s="29">
        <f t="shared" si="19"/>
        <v>0.27033898305084747</v>
      </c>
      <c r="L250">
        <v>0.64</v>
      </c>
      <c r="M250">
        <v>243</v>
      </c>
      <c r="N250">
        <v>0.88</v>
      </c>
      <c r="O250">
        <v>265</v>
      </c>
      <c r="P250" t="s">
        <v>514</v>
      </c>
      <c r="Q250" t="s">
        <v>760</v>
      </c>
    </row>
    <row r="251" spans="1:17" s="20" customFormat="1" x14ac:dyDescent="0.35">
      <c r="A251" s="35" t="s">
        <v>515</v>
      </c>
      <c r="B251" s="35" t="s">
        <v>520</v>
      </c>
      <c r="C251" s="35">
        <v>108</v>
      </c>
      <c r="D251" s="35">
        <v>13</v>
      </c>
      <c r="E251" s="36">
        <f t="shared" si="16"/>
        <v>0.12037037037037036</v>
      </c>
      <c r="F251" s="44">
        <f>IF(E251&gt;0.34, E251 *1.15, E251+0.05)</f>
        <v>0.17037037037037037</v>
      </c>
      <c r="G251" s="35">
        <v>101.30000000000001</v>
      </c>
      <c r="H251" s="35">
        <v>19.3</v>
      </c>
      <c r="I251" s="37">
        <f t="shared" ref="I251:I255" si="20">IF(OR(ISBLANK(G251),ISBLANK(H251)),"",(H251/G251))</f>
        <v>0.19052319842053306</v>
      </c>
      <c r="J251" s="38" t="str">
        <f t="shared" ref="J251:J255" si="21">IF(I251="","",IF(I251&gt;=F251,"Yes","No"))</f>
        <v>Yes</v>
      </c>
      <c r="K251" s="30">
        <f t="shared" ref="K251:K255" si="22">IF(OR(ISBLANK(G251),ISBLANK(H251)),"",IF(J251="No", "TJ status removed",IF(I251&gt;0.34, I251 *1.15, I251+0.05)))</f>
        <v>0.24052319842053305</v>
      </c>
      <c r="L251" s="35">
        <v>0.53</v>
      </c>
      <c r="M251" s="35">
        <v>105</v>
      </c>
      <c r="N251" s="35">
        <v>0.67</v>
      </c>
      <c r="O251" s="35">
        <v>279</v>
      </c>
      <c r="P251" s="35" t="s">
        <v>767</v>
      </c>
      <c r="Q251" s="35" t="s">
        <v>761</v>
      </c>
    </row>
    <row r="252" spans="1:17" s="20" customFormat="1" x14ac:dyDescent="0.35">
      <c r="A252" s="35" t="s">
        <v>516</v>
      </c>
      <c r="B252" s="41" t="s">
        <v>521</v>
      </c>
      <c r="C252" s="35">
        <v>65.7</v>
      </c>
      <c r="D252" s="35">
        <v>6.7</v>
      </c>
      <c r="E252" s="36">
        <f t="shared" si="16"/>
        <v>0.1019786910197869</v>
      </c>
      <c r="F252" s="44">
        <f t="shared" ref="F252:F255" si="23">IF(E252&gt;0.34, E252 *1.15, E252+0.05)</f>
        <v>0.15197869101978689</v>
      </c>
      <c r="G252" s="35">
        <v>52</v>
      </c>
      <c r="H252" s="35">
        <v>11.3</v>
      </c>
      <c r="I252" s="37">
        <f t="shared" si="20"/>
        <v>0.21730769230769231</v>
      </c>
      <c r="J252" s="38" t="str">
        <f t="shared" si="21"/>
        <v>Yes</v>
      </c>
      <c r="K252" s="30">
        <f t="shared" si="22"/>
        <v>0.2673076923076923</v>
      </c>
      <c r="L252" s="35">
        <v>0.06</v>
      </c>
      <c r="M252" s="35">
        <v>128</v>
      </c>
      <c r="N252" s="35">
        <v>0.26</v>
      </c>
      <c r="O252" s="35">
        <v>516</v>
      </c>
      <c r="P252" s="35" t="s">
        <v>767</v>
      </c>
      <c r="Q252" s="35" t="s">
        <v>762</v>
      </c>
    </row>
    <row r="253" spans="1:17" s="20" customFormat="1" x14ac:dyDescent="0.35">
      <c r="A253" s="35" t="s">
        <v>517</v>
      </c>
      <c r="B253" s="41" t="s">
        <v>522</v>
      </c>
      <c r="C253" s="35">
        <v>24.3</v>
      </c>
      <c r="D253" s="35">
        <v>0.70000000000000007</v>
      </c>
      <c r="E253" s="36">
        <f t="shared" si="16"/>
        <v>2.8806584362139918E-2</v>
      </c>
      <c r="F253" s="44">
        <f t="shared" si="23"/>
        <v>7.8806584362139914E-2</v>
      </c>
      <c r="G253" s="35">
        <v>21.700000000000003</v>
      </c>
      <c r="H253" s="35">
        <v>3</v>
      </c>
      <c r="I253" s="37">
        <f t="shared" si="20"/>
        <v>0.13824884792626727</v>
      </c>
      <c r="J253" s="38" t="str">
        <f t="shared" si="21"/>
        <v>Yes</v>
      </c>
      <c r="K253" s="30">
        <f t="shared" si="22"/>
        <v>0.18824884792626728</v>
      </c>
      <c r="L253" s="35">
        <v>0</v>
      </c>
      <c r="M253" s="35">
        <v>30</v>
      </c>
      <c r="N253" s="35">
        <v>0.12</v>
      </c>
      <c r="O253" s="35">
        <v>163</v>
      </c>
      <c r="P253" s="35" t="s">
        <v>767</v>
      </c>
      <c r="Q253" s="35" t="s">
        <v>763</v>
      </c>
    </row>
    <row r="254" spans="1:17" s="20" customFormat="1" x14ac:dyDescent="0.35">
      <c r="A254" s="35" t="s">
        <v>518</v>
      </c>
      <c r="B254" s="41" t="s">
        <v>523</v>
      </c>
      <c r="C254" s="35">
        <v>17.7</v>
      </c>
      <c r="D254" s="35">
        <v>2.7</v>
      </c>
      <c r="E254" s="36">
        <f t="shared" si="16"/>
        <v>0.15254237288135594</v>
      </c>
      <c r="F254" s="44">
        <f t="shared" si="23"/>
        <v>0.20254237288135596</v>
      </c>
      <c r="G254" s="35">
        <v>22.700000000000003</v>
      </c>
      <c r="H254" s="35">
        <v>5.7</v>
      </c>
      <c r="I254" s="37">
        <f t="shared" si="20"/>
        <v>0.25110132158590304</v>
      </c>
      <c r="J254" s="38" t="str">
        <f t="shared" si="21"/>
        <v>Yes</v>
      </c>
      <c r="K254" s="30">
        <f t="shared" si="22"/>
        <v>0.30110132158590303</v>
      </c>
      <c r="L254" s="35">
        <v>0</v>
      </c>
      <c r="M254" s="35">
        <v>68</v>
      </c>
      <c r="N254" s="35">
        <v>0.33</v>
      </c>
      <c r="O254" s="35">
        <v>369</v>
      </c>
      <c r="P254" s="35" t="s">
        <v>768</v>
      </c>
      <c r="Q254" s="35" t="s">
        <v>764</v>
      </c>
    </row>
    <row r="255" spans="1:17" s="20" customFormat="1" x14ac:dyDescent="0.35">
      <c r="A255" s="35" t="s">
        <v>519</v>
      </c>
      <c r="B255" s="41" t="s">
        <v>524</v>
      </c>
      <c r="C255" s="35">
        <v>6.3000000000000007</v>
      </c>
      <c r="D255" s="35">
        <v>1</v>
      </c>
      <c r="E255" s="36">
        <f t="shared" si="16"/>
        <v>0.15873015873015872</v>
      </c>
      <c r="F255" s="44">
        <f t="shared" si="23"/>
        <v>0.20873015873015871</v>
      </c>
      <c r="G255" s="35">
        <v>5.3000000000000007</v>
      </c>
      <c r="H255" s="35">
        <v>1.7000000000000002</v>
      </c>
      <c r="I255" s="37">
        <f t="shared" si="20"/>
        <v>0.32075471698113206</v>
      </c>
      <c r="J255" s="38" t="str">
        <f t="shared" si="21"/>
        <v>Yes</v>
      </c>
      <c r="K255" s="30">
        <f t="shared" si="22"/>
        <v>0.37075471698113205</v>
      </c>
      <c r="L255" s="35">
        <v>0</v>
      </c>
      <c r="M255" s="35">
        <v>35</v>
      </c>
      <c r="N255" s="35">
        <v>0</v>
      </c>
      <c r="O255" s="35">
        <v>56</v>
      </c>
      <c r="P255" s="35" t="s">
        <v>768</v>
      </c>
      <c r="Q255" s="35" t="s">
        <v>765</v>
      </c>
    </row>
  </sheetData>
  <autoFilter ref="A15:Q255" xr:uid="{06E68F1F-192D-4B47-9A30-464FB76106D5}"/>
  <mergeCells count="7">
    <mergeCell ref="A7:E7"/>
    <mergeCell ref="L13:O13"/>
    <mergeCell ref="K13:K14"/>
    <mergeCell ref="G13:J14"/>
    <mergeCell ref="C13:F14"/>
    <mergeCell ref="B10:L10"/>
    <mergeCell ref="B11:L11"/>
  </mergeCells>
  <phoneticPr fontId="14" type="noConversion"/>
  <hyperlinks>
    <hyperlink ref="B10" r:id="rId1" xr:uid="{C789D248-E04B-46CD-A583-DA7437A20AB2}"/>
    <hyperlink ref="B11" r:id="rId2" xr:uid="{91B7B528-8A64-4184-A049-CFD3E0F4C28E}"/>
  </hyperlinks>
  <pageMargins left="0.7" right="0.7" top="0.75" bottom="0.75" header="0.3" footer="0.3"/>
  <pageSetup orientation="landscape" horizontalDpi="360" verticalDpi="36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E654-756E-4378-94B5-E135B5900D34}">
  <dimension ref="A1:F44"/>
  <sheetViews>
    <sheetView workbookViewId="0">
      <selection activeCell="C23" sqref="C23"/>
    </sheetView>
  </sheetViews>
  <sheetFormatPr defaultColWidth="8.81640625" defaultRowHeight="14.5" x14ac:dyDescent="0.35"/>
  <cols>
    <col min="1" max="1" width="28.6328125" customWidth="1"/>
    <col min="2" max="2" width="14.36328125" customWidth="1"/>
    <col min="3" max="3" width="14.81640625" customWidth="1"/>
    <col min="4" max="4" width="14.453125" customWidth="1"/>
    <col min="5" max="5" width="12.453125" customWidth="1"/>
    <col min="6" max="6" width="11.81640625" customWidth="1"/>
  </cols>
  <sheetData>
    <row r="1" spans="1:6" ht="15" customHeight="1" x14ac:dyDescent="0.35">
      <c r="A1" s="2"/>
      <c r="B1" s="2"/>
      <c r="C1" s="45">
        <v>2022</v>
      </c>
      <c r="D1" s="45"/>
      <c r="E1" s="45"/>
      <c r="F1" s="45"/>
    </row>
    <row r="2" spans="1:6" ht="14.5" customHeight="1" x14ac:dyDescent="0.35">
      <c r="A2" s="2"/>
      <c r="B2" s="2"/>
      <c r="C2" s="46"/>
      <c r="D2" s="46"/>
      <c r="E2" s="46"/>
      <c r="F2" s="46"/>
    </row>
    <row r="3" spans="1:6" ht="73" thickBot="1" x14ac:dyDescent="0.4">
      <c r="A3" s="10" t="s">
        <v>24</v>
      </c>
      <c r="B3" s="10" t="s">
        <v>25</v>
      </c>
      <c r="C3" s="9" t="s">
        <v>30</v>
      </c>
      <c r="D3" s="12" t="s">
        <v>510</v>
      </c>
      <c r="E3" s="12" t="s">
        <v>511</v>
      </c>
      <c r="F3" s="12" t="s">
        <v>512</v>
      </c>
    </row>
    <row r="4" spans="1:6" ht="15" thickBot="1" x14ac:dyDescent="0.4">
      <c r="E4" s="18" t="str">
        <f t="shared" ref="E4:E44" si="0">IF(OR(ISBLANK(C4),ISBLANK(D4)),"",(D4/C4))</f>
        <v/>
      </c>
      <c r="F4" s="19" t="str">
        <f t="shared" ref="F4:F44" si="1">IF(OR(ISBLANK(C4),ISBLANK(D4)),"",IF(E4&gt;0.34, E4 *1.15, E4+0.05))</f>
        <v/>
      </c>
    </row>
    <row r="5" spans="1:6" x14ac:dyDescent="0.35">
      <c r="E5" s="18" t="str">
        <f t="shared" si="0"/>
        <v/>
      </c>
      <c r="F5" s="19" t="str">
        <f t="shared" si="1"/>
        <v/>
      </c>
    </row>
    <row r="6" spans="1:6" x14ac:dyDescent="0.35">
      <c r="E6" s="18" t="str">
        <f t="shared" si="0"/>
        <v/>
      </c>
      <c r="F6" s="19" t="str">
        <f t="shared" si="1"/>
        <v/>
      </c>
    </row>
    <row r="7" spans="1:6" x14ac:dyDescent="0.35">
      <c r="E7" s="18" t="str">
        <f t="shared" si="0"/>
        <v/>
      </c>
      <c r="F7" s="19" t="str">
        <f t="shared" si="1"/>
        <v/>
      </c>
    </row>
    <row r="8" spans="1:6" x14ac:dyDescent="0.35">
      <c r="E8" s="18" t="str">
        <f t="shared" si="0"/>
        <v/>
      </c>
      <c r="F8" s="19" t="str">
        <f t="shared" si="1"/>
        <v/>
      </c>
    </row>
    <row r="9" spans="1:6" x14ac:dyDescent="0.35">
      <c r="E9" s="18" t="str">
        <f t="shared" si="0"/>
        <v/>
      </c>
      <c r="F9" s="19" t="str">
        <f t="shared" si="1"/>
        <v/>
      </c>
    </row>
    <row r="10" spans="1:6" x14ac:dyDescent="0.35">
      <c r="E10" s="18" t="str">
        <f t="shared" si="0"/>
        <v/>
      </c>
      <c r="F10" s="19" t="str">
        <f t="shared" si="1"/>
        <v/>
      </c>
    </row>
    <row r="11" spans="1:6" x14ac:dyDescent="0.35">
      <c r="E11" s="18" t="str">
        <f t="shared" si="0"/>
        <v/>
      </c>
      <c r="F11" s="19" t="str">
        <f t="shared" si="1"/>
        <v/>
      </c>
    </row>
    <row r="12" spans="1:6" x14ac:dyDescent="0.35">
      <c r="E12" s="18" t="str">
        <f t="shared" si="0"/>
        <v/>
      </c>
      <c r="F12" s="19" t="str">
        <f t="shared" si="1"/>
        <v/>
      </c>
    </row>
    <row r="13" spans="1:6" x14ac:dyDescent="0.35">
      <c r="E13" s="18" t="str">
        <f t="shared" si="0"/>
        <v/>
      </c>
      <c r="F13" s="19" t="str">
        <f t="shared" si="1"/>
        <v/>
      </c>
    </row>
    <row r="14" spans="1:6" x14ac:dyDescent="0.35">
      <c r="E14" s="18" t="str">
        <f t="shared" si="0"/>
        <v/>
      </c>
      <c r="F14" s="19" t="str">
        <f t="shared" si="1"/>
        <v/>
      </c>
    </row>
    <row r="15" spans="1:6" x14ac:dyDescent="0.35">
      <c r="E15" s="18" t="str">
        <f t="shared" si="0"/>
        <v/>
      </c>
      <c r="F15" s="19" t="str">
        <f t="shared" si="1"/>
        <v/>
      </c>
    </row>
    <row r="16" spans="1:6" x14ac:dyDescent="0.35">
      <c r="E16" s="18" t="str">
        <f t="shared" si="0"/>
        <v/>
      </c>
      <c r="F16" s="19" t="str">
        <f t="shared" si="1"/>
        <v/>
      </c>
    </row>
    <row r="17" spans="5:6" x14ac:dyDescent="0.35">
      <c r="E17" s="18" t="str">
        <f t="shared" si="0"/>
        <v/>
      </c>
      <c r="F17" s="19" t="str">
        <f t="shared" si="1"/>
        <v/>
      </c>
    </row>
    <row r="18" spans="5:6" x14ac:dyDescent="0.35">
      <c r="E18" s="18" t="str">
        <f t="shared" si="0"/>
        <v/>
      </c>
      <c r="F18" s="19" t="str">
        <f t="shared" si="1"/>
        <v/>
      </c>
    </row>
    <row r="19" spans="5:6" x14ac:dyDescent="0.35">
      <c r="E19" s="18" t="str">
        <f t="shared" si="0"/>
        <v/>
      </c>
      <c r="F19" s="19" t="str">
        <f t="shared" si="1"/>
        <v/>
      </c>
    </row>
    <row r="20" spans="5:6" x14ac:dyDescent="0.35">
      <c r="E20" s="18" t="str">
        <f t="shared" si="0"/>
        <v/>
      </c>
      <c r="F20" s="19" t="str">
        <f t="shared" si="1"/>
        <v/>
      </c>
    </row>
    <row r="21" spans="5:6" x14ac:dyDescent="0.35">
      <c r="E21" s="18" t="str">
        <f t="shared" si="0"/>
        <v/>
      </c>
      <c r="F21" s="19" t="str">
        <f t="shared" si="1"/>
        <v/>
      </c>
    </row>
    <row r="22" spans="5:6" x14ac:dyDescent="0.35">
      <c r="E22" s="18" t="str">
        <f t="shared" si="0"/>
        <v/>
      </c>
      <c r="F22" s="19" t="str">
        <f t="shared" si="1"/>
        <v/>
      </c>
    </row>
    <row r="23" spans="5:6" x14ac:dyDescent="0.35">
      <c r="E23" s="18" t="str">
        <f t="shared" si="0"/>
        <v/>
      </c>
      <c r="F23" s="19" t="str">
        <f t="shared" si="1"/>
        <v/>
      </c>
    </row>
    <row r="24" spans="5:6" x14ac:dyDescent="0.35">
      <c r="E24" s="18" t="str">
        <f t="shared" si="0"/>
        <v/>
      </c>
      <c r="F24" s="19" t="str">
        <f t="shared" si="1"/>
        <v/>
      </c>
    </row>
    <row r="25" spans="5:6" x14ac:dyDescent="0.35">
      <c r="E25" s="18" t="str">
        <f t="shared" si="0"/>
        <v/>
      </c>
      <c r="F25" s="19" t="str">
        <f t="shared" si="1"/>
        <v/>
      </c>
    </row>
    <row r="26" spans="5:6" x14ac:dyDescent="0.35">
      <c r="E26" s="18" t="str">
        <f t="shared" si="0"/>
        <v/>
      </c>
      <c r="F26" s="19" t="str">
        <f t="shared" si="1"/>
        <v/>
      </c>
    </row>
    <row r="27" spans="5:6" x14ac:dyDescent="0.35">
      <c r="E27" s="18" t="str">
        <f t="shared" si="0"/>
        <v/>
      </c>
      <c r="F27" s="19" t="str">
        <f t="shared" si="1"/>
        <v/>
      </c>
    </row>
    <row r="28" spans="5:6" x14ac:dyDescent="0.35">
      <c r="E28" s="18" t="str">
        <f t="shared" si="0"/>
        <v/>
      </c>
      <c r="F28" s="19" t="str">
        <f t="shared" si="1"/>
        <v/>
      </c>
    </row>
    <row r="29" spans="5:6" x14ac:dyDescent="0.35">
      <c r="E29" s="18" t="str">
        <f t="shared" si="0"/>
        <v/>
      </c>
      <c r="F29" s="19" t="str">
        <f t="shared" si="1"/>
        <v/>
      </c>
    </row>
    <row r="30" spans="5:6" x14ac:dyDescent="0.35">
      <c r="E30" s="18" t="str">
        <f t="shared" si="0"/>
        <v/>
      </c>
      <c r="F30" s="19" t="str">
        <f t="shared" si="1"/>
        <v/>
      </c>
    </row>
    <row r="31" spans="5:6" x14ac:dyDescent="0.35">
      <c r="E31" s="18" t="str">
        <f t="shared" si="0"/>
        <v/>
      </c>
      <c r="F31" s="19" t="str">
        <f t="shared" si="1"/>
        <v/>
      </c>
    </row>
    <row r="32" spans="5:6" x14ac:dyDescent="0.35">
      <c r="E32" s="18" t="str">
        <f t="shared" si="0"/>
        <v/>
      </c>
      <c r="F32" s="19" t="str">
        <f t="shared" si="1"/>
        <v/>
      </c>
    </row>
    <row r="33" spans="5:6" x14ac:dyDescent="0.35">
      <c r="E33" s="18" t="str">
        <f t="shared" si="0"/>
        <v/>
      </c>
      <c r="F33" s="19" t="str">
        <f t="shared" si="1"/>
        <v/>
      </c>
    </row>
    <row r="34" spans="5:6" x14ac:dyDescent="0.35">
      <c r="E34" s="18" t="str">
        <f t="shared" si="0"/>
        <v/>
      </c>
      <c r="F34" s="19" t="str">
        <f t="shared" si="1"/>
        <v/>
      </c>
    </row>
    <row r="35" spans="5:6" x14ac:dyDescent="0.35">
      <c r="E35" s="18" t="str">
        <f t="shared" si="0"/>
        <v/>
      </c>
      <c r="F35" s="19" t="str">
        <f t="shared" si="1"/>
        <v/>
      </c>
    </row>
    <row r="36" spans="5:6" x14ac:dyDescent="0.35">
      <c r="E36" s="18" t="str">
        <f t="shared" si="0"/>
        <v/>
      </c>
      <c r="F36" s="19" t="str">
        <f t="shared" si="1"/>
        <v/>
      </c>
    </row>
    <row r="37" spans="5:6" x14ac:dyDescent="0.35">
      <c r="E37" s="18" t="str">
        <f t="shared" si="0"/>
        <v/>
      </c>
      <c r="F37" s="19" t="str">
        <f t="shared" si="1"/>
        <v/>
      </c>
    </row>
    <row r="38" spans="5:6" x14ac:dyDescent="0.35">
      <c r="E38" s="18" t="str">
        <f t="shared" si="0"/>
        <v/>
      </c>
      <c r="F38" s="19" t="str">
        <f t="shared" si="1"/>
        <v/>
      </c>
    </row>
    <row r="39" spans="5:6" x14ac:dyDescent="0.35">
      <c r="E39" s="18" t="str">
        <f t="shared" si="0"/>
        <v/>
      </c>
      <c r="F39" s="19" t="str">
        <f t="shared" si="1"/>
        <v/>
      </c>
    </row>
    <row r="40" spans="5:6" x14ac:dyDescent="0.35">
      <c r="E40" s="18" t="str">
        <f t="shared" si="0"/>
        <v/>
      </c>
      <c r="F40" s="19" t="str">
        <f t="shared" si="1"/>
        <v/>
      </c>
    </row>
    <row r="41" spans="5:6" x14ac:dyDescent="0.35">
      <c r="E41" s="18" t="str">
        <f t="shared" si="0"/>
        <v/>
      </c>
      <c r="F41" s="19" t="str">
        <f t="shared" si="1"/>
        <v/>
      </c>
    </row>
    <row r="42" spans="5:6" x14ac:dyDescent="0.35">
      <c r="E42" s="18" t="str">
        <f t="shared" si="0"/>
        <v/>
      </c>
      <c r="F42" s="19" t="str">
        <f t="shared" si="1"/>
        <v/>
      </c>
    </row>
    <row r="43" spans="5:6" x14ac:dyDescent="0.35">
      <c r="E43" s="18" t="str">
        <f t="shared" si="0"/>
        <v/>
      </c>
      <c r="F43" s="19" t="str">
        <f t="shared" si="1"/>
        <v/>
      </c>
    </row>
    <row r="44" spans="5:6" x14ac:dyDescent="0.35">
      <c r="E44" s="18" t="str">
        <f t="shared" si="0"/>
        <v/>
      </c>
      <c r="F44" s="19" t="str">
        <f t="shared" si="1"/>
        <v/>
      </c>
    </row>
  </sheetData>
  <mergeCells count="1">
    <mergeCell ref="C1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a62d35-78be-4a1a-9e04-8f0be088a40a">
      <UserInfo>
        <DisplayName>Johan Rooryck</DisplayName>
        <AccountId>48</AccountId>
        <AccountType/>
      </UserInfo>
      <UserInfo>
        <DisplayName>Maria Karatzia</DisplayName>
        <AccountId>104</AccountId>
        <AccountType/>
      </UserInfo>
    </SharedWithUsers>
    <TaxCatchAll xmlns="7424b78e-8606-4fd1-9a19-b6b90bbc0a1b" xsi:nil="true"/>
    <lcf76f155ced4ddcb4097134ff3c332f xmlns="790432e4-cbd4-4548-b3b8-f9526c68a7c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2AFE31B250B9468A58C83CA74BCADD" ma:contentTypeVersion="4" ma:contentTypeDescription="Create a new document." ma:contentTypeScope="" ma:versionID="6a7cc0f51cebcdb487f61ea75bd915b2">
  <xsd:schema xmlns:xsd="http://www.w3.org/2001/XMLSchema" xmlns:xs="http://www.w3.org/2001/XMLSchema" xmlns:p="http://schemas.microsoft.com/office/2006/metadata/properties" xmlns:ns2="da397286-2eeb-45ba-be95-9a30bf03140f" xmlns:ns3="3aa62d35-78be-4a1a-9e04-8f0be088a40a" xmlns:ns4="790432e4-cbd4-4548-b3b8-f9526c68a7ce" xmlns:ns5="7424b78e-8606-4fd1-9a19-b6b90bbc0a1b" targetNamespace="http://schemas.microsoft.com/office/2006/metadata/properties" ma:root="true" ma:fieldsID="ccebe9048012fd386c3d10ac06fe0d20" ns2:_="" ns3:_="" ns4:_="" ns5:_="">
    <xsd:import namespace="da397286-2eeb-45ba-be95-9a30bf03140f"/>
    <xsd:import namespace="3aa62d35-78be-4a1a-9e04-8f0be088a40a"/>
    <xsd:import namespace="790432e4-cbd4-4548-b3b8-f9526c68a7ce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97286-2eeb-45ba-be95-9a30bf0314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a62d35-78be-4a1a-9e04-8f0be088a4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432e4-cbd4-4548-b3b8-f9526c68a7c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976e987-cb64-4a7d-9b85-3e4e876b83fa}" ma:internalName="TaxCatchAll" ma:showField="CatchAllData" ma:web="eaaa66ee-310d-49c5-889a-6d37b948d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9FFA5-28B2-42B7-9E66-F07E2FE9850E}">
  <ds:schemaRefs>
    <ds:schemaRef ds:uri="http://schemas.microsoft.com/office/2006/metadata/properties"/>
    <ds:schemaRef ds:uri="http://schemas.microsoft.com/office/infopath/2007/PartnerControls"/>
    <ds:schemaRef ds:uri="2fef3ab0-6769-4c63-9cbb-5cad2b47ffc7"/>
    <ds:schemaRef ds:uri="0cd0dc07-bfd0-4d53-886b-21171237a53d"/>
  </ds:schemaRefs>
</ds:datastoreItem>
</file>

<file path=customXml/itemProps2.xml><?xml version="1.0" encoding="utf-8"?>
<ds:datastoreItem xmlns:ds="http://schemas.openxmlformats.org/officeDocument/2006/customXml" ds:itemID="{AA5914BB-9D3C-4D70-82D7-6047EA062F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1822B1-CDB7-4F90-9EC3-06BA07B2F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CUP 2022 TJ report</vt:lpstr>
      <vt:lpstr>New TJs requests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Nora Papp-Le Roy</dc:creator>
  <cp:keywords/>
  <dc:description/>
  <cp:lastModifiedBy>Matthew Day</cp:lastModifiedBy>
  <cp:revision/>
  <dcterms:created xsi:type="dcterms:W3CDTF">2021-04-30T10:02:50Z</dcterms:created>
  <dcterms:modified xsi:type="dcterms:W3CDTF">2023-06-01T08:44:45Z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0x010100B2439925E195014BAF80F95C81E4219D</vt:lpwstr>
  </property>
  <property fmtid="{D5CDD505-2E9C-101B-9397-08002B2CF9AE}" pid="3" name="MediaServiceImageTags">
    <vt:lpwstr/>
  </property>
</Properties>
</file>